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Override PartName="/xl/worksheets/sheet22.xml" ContentType="application/vnd.openxmlformats-officedocument.spreadsheetml.worksheet+xml"/>
  <Override PartName="/xl/comments22.xml" ContentType="application/vnd.openxmlformats-officedocument.spreadsheetml.comments+xml"/>
  <Override PartName="/xl/worksheets/sheet23.xml" ContentType="application/vnd.openxmlformats-officedocument.spreadsheetml.worksheet+xml"/>
  <Override PartName="/xl/comments23.xml" ContentType="application/vnd.openxmlformats-officedocument.spreadsheetml.comments+xml"/>
  <Override PartName="/xl/worksheets/sheet24.xml" ContentType="application/vnd.openxmlformats-officedocument.spreadsheetml.worksheet+xml"/>
  <Override PartName="/xl/comments24.xml" ContentType="application/vnd.openxmlformats-officedocument.spreadsheetml.comments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365" windowWidth="15360" windowHeight="9150" activeTab="0"/>
  </bookViews>
  <sheets>
    <sheet name="2024" sheetId="1" r:id="rId1"/>
    <sheet name="2023" sheetId="2" r:id="rId2"/>
    <sheet name="2022" sheetId="3" r:id="rId3"/>
    <sheet name="2021" sheetId="4" r:id="rId4"/>
    <sheet name="2020" sheetId="5" r:id="rId5"/>
    <sheet name="2019" sheetId="6" r:id="rId6"/>
    <sheet name="2018" sheetId="7" r:id="rId7"/>
    <sheet name="2017" sheetId="8" r:id="rId8"/>
    <sheet name="2016" sheetId="9" r:id="rId9"/>
    <sheet name="2015" sheetId="10" r:id="rId10"/>
    <sheet name="2014" sheetId="11" r:id="rId11"/>
    <sheet name="2013" sheetId="12" r:id="rId12"/>
    <sheet name="2012" sheetId="13" r:id="rId13"/>
    <sheet name="2011" sheetId="14" r:id="rId14"/>
    <sheet name="2010" sheetId="15" r:id="rId15"/>
    <sheet name="2009" sheetId="16" r:id="rId16"/>
    <sheet name="2008" sheetId="17" r:id="rId17"/>
    <sheet name="2007" sheetId="18" r:id="rId18"/>
    <sheet name="2006" sheetId="19" r:id="rId19"/>
    <sheet name="2005" sheetId="20" r:id="rId20"/>
    <sheet name="2004" sheetId="21" r:id="rId21"/>
    <sheet name="2003" sheetId="22" r:id="rId22"/>
    <sheet name="2002" sheetId="23" r:id="rId23"/>
    <sheet name="2001" sheetId="24" r:id="rId24"/>
    <sheet name="Ark1" sheetId="25" r:id="rId25"/>
  </sheets>
  <definedNames/>
  <calcPr fullCalcOnLoad="1"/>
</workbook>
</file>

<file path=xl/comments1.xml><?xml version="1.0" encoding="utf-8"?>
<comments xmlns="http://schemas.openxmlformats.org/spreadsheetml/2006/main">
  <authors>
    <author>Hanne Bertelsen</author>
  </authors>
  <commentList>
    <comment ref="Q4" authorId="0">
      <text>
        <r>
          <rPr>
            <sz val="8"/>
            <rFont val="Tahoma"/>
            <family val="2"/>
          </rPr>
          <t xml:space="preserve">For 2024 har KL beregnet den gennemsnitlige lærerårsløn til 595.058 kr. Hvis kommunen ønsker at anvende lokale tal indtastes de her. </t>
        </r>
      </text>
    </comment>
    <comment ref="Q6" authorId="0">
      <text>
        <r>
          <rPr>
            <sz val="8"/>
            <rFont val="Tahoma"/>
            <family val="2"/>
          </rPr>
          <t xml:space="preserve">KL har beregnet at lærerlønsudtgifterne i gennemsnit udgør 80% af de samlede nettodriftsudgifter. Hvis kommunene ønsker at anvende lokale tal, indtastes de her.
</t>
        </r>
      </text>
    </comment>
    <comment ref="Q8" authorId="0">
      <text>
        <r>
          <rPr>
            <sz val="8"/>
            <rFont val="Tahoma"/>
            <family val="2"/>
          </rPr>
          <t>Indtast kommunens tal for det gennemsnitlige antal årlige undervisningstimer pr. lærer i klokketimer</t>
        </r>
      </text>
    </comment>
    <comment ref="Q11" authorId="0">
      <text>
        <r>
          <rPr>
            <sz val="8"/>
            <rFont val="Tahoma"/>
            <family val="2"/>
          </rPr>
          <t xml:space="preserve">Indtast det årlige antal timetal for klassen i klokketimer og med udgangspunkt i det udvidede undervisningsbegreb
</t>
        </r>
      </text>
    </comment>
  </commentList>
</comments>
</file>

<file path=xl/comments10.xml><?xml version="1.0" encoding="utf-8"?>
<comments xmlns="http://schemas.openxmlformats.org/spreadsheetml/2006/main">
  <authors>
    <author>Hanne Bertelsen</author>
  </authors>
  <commentList>
    <comment ref="Q4" authorId="0">
      <text>
        <r>
          <rPr>
            <sz val="8"/>
            <rFont val="Tahoma"/>
            <family val="2"/>
          </rPr>
          <t xml:space="preserve">For 2015 har KL beregnet den gennemsnitlige lærerårsløn til 487.097 kr. Hvis kommunen ønsker at anvende lokale tal indtastes de her. </t>
        </r>
      </text>
    </comment>
    <comment ref="Q6" authorId="0">
      <text>
        <r>
          <rPr>
            <sz val="8"/>
            <rFont val="Tahoma"/>
            <family val="2"/>
          </rPr>
          <t xml:space="preserve">KL har beregnet at lærerlønsudtgifterne i gennemsnit udgør 81,96% af de samlede nettodriftsudgifter. Hvis kommunene ønsker at anvende lokale tal, indtastes de her.
</t>
        </r>
      </text>
    </comment>
    <comment ref="Q8" authorId="0">
      <text>
        <r>
          <rPr>
            <sz val="8"/>
            <rFont val="Tahoma"/>
            <family val="2"/>
          </rPr>
          <t>Indtast kommunens tal for det gennemsnitlige antal årlige undervisningstimer pr. lærer i klokketimer</t>
        </r>
      </text>
    </comment>
    <comment ref="Q11" authorId="0">
      <text>
        <r>
          <rPr>
            <sz val="8"/>
            <rFont val="Tahoma"/>
            <family val="2"/>
          </rPr>
          <t xml:space="preserve">Indtast det årlige antal timetal for klassen i klokketimer og med udgangspunkt i det udvidede undervisningsbegreb
</t>
        </r>
      </text>
    </comment>
  </commentList>
</comments>
</file>

<file path=xl/comments11.xml><?xml version="1.0" encoding="utf-8"?>
<comments xmlns="http://schemas.openxmlformats.org/spreadsheetml/2006/main">
  <authors>
    <author>Hanne Bertelsen</author>
  </authors>
  <commentList>
    <comment ref="Q6" authorId="0">
      <text>
        <r>
          <rPr>
            <sz val="8"/>
            <rFont val="Tahoma"/>
            <family val="2"/>
          </rPr>
          <t xml:space="preserve">KL har beregnet at lærerlønsudtgifterne i gennemsnit udgør 81,96% af de samlede nettodriftsudgifter. Hvis kommunene ønsker at anvende lokale tal, indtastes de her.
</t>
        </r>
      </text>
    </comment>
    <comment ref="Q8" authorId="0">
      <text>
        <r>
          <rPr>
            <sz val="8"/>
            <rFont val="Tahoma"/>
            <family val="2"/>
          </rPr>
          <t>Indtast kommunens tal for det gennemsnitlige antal årlige undervisningstimer pr. lærer i klokketimer</t>
        </r>
      </text>
    </comment>
    <comment ref="Q11" authorId="0">
      <text>
        <r>
          <rPr>
            <sz val="8"/>
            <rFont val="Tahoma"/>
            <family val="2"/>
          </rPr>
          <t xml:space="preserve">Indtast det årlige antal timetal for klassen i klokketimer og med udgangspunkt i det udvidede undervisningsbegreb
</t>
        </r>
      </text>
    </comment>
    <comment ref="Q4" authorId="0">
      <text>
        <r>
          <rPr>
            <sz val="8"/>
            <rFont val="Tahoma"/>
            <family val="2"/>
          </rPr>
          <t xml:space="preserve">For 2014 har KL beregnet den gennemsnitlige lærerårsløn til 480.619 kr. Hvis kommunen ønsker at anvende lokale tal indtastes de her. </t>
        </r>
      </text>
    </comment>
  </commentList>
</comments>
</file>

<file path=xl/comments12.xml><?xml version="1.0" encoding="utf-8"?>
<comments xmlns="http://schemas.openxmlformats.org/spreadsheetml/2006/main">
  <authors>
    <author>Hanne Bertelsen</author>
  </authors>
  <commentList>
    <comment ref="Q4" authorId="0">
      <text>
        <r>
          <rPr>
            <sz val="8"/>
            <rFont val="Tahoma"/>
            <family val="2"/>
          </rPr>
          <t xml:space="preserve">For 2013 har KL beregnet den gennemsnitlige lærerårsløn til 476.699,25 kr. Hvis kommunen ønsker at anvende lokale tal indtastes de her. </t>
        </r>
      </text>
    </comment>
    <comment ref="Q6" authorId="0">
      <text>
        <r>
          <rPr>
            <sz val="8"/>
            <rFont val="Tahoma"/>
            <family val="2"/>
          </rPr>
          <t xml:space="preserve">KL har beregnet at lærerlønsudtgifterne i gennemsnit udgør 81,96% af de samlede nettodriftsudgifter. Hvis kommunene ønsker at anvende lokale tal, indtastes de her.
</t>
        </r>
      </text>
    </comment>
    <comment ref="Q8" authorId="0">
      <text>
        <r>
          <rPr>
            <sz val="8"/>
            <rFont val="Tahoma"/>
            <family val="2"/>
          </rPr>
          <t>Indtast kommunens tal for det gennemsnitlige antal årlige undervisningstimer pr. lærer i klokketimer og med udgangspunkt i det udvidede undervisningsbegreb</t>
        </r>
      </text>
    </comment>
    <comment ref="Q11" authorId="0">
      <text>
        <r>
          <rPr>
            <sz val="8"/>
            <rFont val="Tahoma"/>
            <family val="2"/>
          </rPr>
          <t xml:space="preserve">Indtast det årlige antal timetal for klassen i klokketimer og med udgangspunkt i det udvidede undervisningsbegreb
</t>
        </r>
      </text>
    </comment>
  </commentList>
</comments>
</file>

<file path=xl/comments13.xml><?xml version="1.0" encoding="utf-8"?>
<comments xmlns="http://schemas.openxmlformats.org/spreadsheetml/2006/main">
  <authors>
    <author>Hanne Bertelsen</author>
  </authors>
  <commentList>
    <comment ref="Q4" authorId="0">
      <text>
        <r>
          <rPr>
            <sz val="8"/>
            <rFont val="Tahoma"/>
            <family val="2"/>
          </rPr>
          <t xml:space="preserve">For 2012 har KL beregnet den gennemsnitlige lærerårsløn til 462.174,52
kr. Hvis kommunen ønsker at anvende lokale tal indtastes de her. </t>
        </r>
      </text>
    </comment>
    <comment ref="Q6" authorId="0">
      <text>
        <r>
          <rPr>
            <sz val="8"/>
            <rFont val="Tahoma"/>
            <family val="2"/>
          </rPr>
          <t xml:space="preserve">For 2006 har KL beregnet at lærerlønsudtgifterne i gennemsnit udgør 81,96% af de samlede nettodriftsudgifter. Hvis kommunene ønsker at anvende lokale tal, indtastes de her.
</t>
        </r>
      </text>
    </comment>
    <comment ref="Q8" authorId="0">
      <text>
        <r>
          <rPr>
            <sz val="8"/>
            <rFont val="Tahoma"/>
            <family val="2"/>
          </rPr>
          <t>Indtast kommunens tal for det gennemsnitlige antal årlige undervisningstimer pr. lærer i klokketimer og med udgangspunkt i det udvidede undervisningsbegreb</t>
        </r>
      </text>
    </comment>
    <comment ref="Q11" authorId="0">
      <text>
        <r>
          <rPr>
            <sz val="8"/>
            <rFont val="Tahoma"/>
            <family val="2"/>
          </rPr>
          <t xml:space="preserve">Indtast det årlige antal timetal for klassen i klokketimer og med udgangspunkt i det udvidede undervisningsbegreb
</t>
        </r>
      </text>
    </comment>
  </commentList>
</comments>
</file>

<file path=xl/comments14.xml><?xml version="1.0" encoding="utf-8"?>
<comments xmlns="http://schemas.openxmlformats.org/spreadsheetml/2006/main">
  <authors>
    <author>Hanne Bertelsen</author>
  </authors>
  <commentList>
    <comment ref="Q4" authorId="0">
      <text>
        <r>
          <rPr>
            <sz val="8"/>
            <rFont val="Tahoma"/>
            <family val="2"/>
          </rPr>
          <t xml:space="preserve">For 2011 har KL beregnet den gennemsnitlige lærerårsløn til 459.347,92 
kr. Hvis kommunen ønsker at anvende lokale tal indtastes de her. </t>
        </r>
      </text>
    </comment>
    <comment ref="Q6" authorId="0">
      <text>
        <r>
          <rPr>
            <sz val="8"/>
            <rFont val="Tahoma"/>
            <family val="2"/>
          </rPr>
          <t xml:space="preserve">For 2006 har KL beregnet at lærerlønsudtgifterne i gennemsnit udgør 81,96% af de samlede nettodriftsudgifter. Hvis kommunene ønsker at anvende lokale tal, indtastes de her.
</t>
        </r>
      </text>
    </comment>
    <comment ref="Q8" authorId="0">
      <text>
        <r>
          <rPr>
            <sz val="8"/>
            <rFont val="Tahoma"/>
            <family val="2"/>
          </rPr>
          <t>Indtast kommunens tal for det gennemsnitlige antal årlige undervisningstimer pr. lærer i klokketimer og med udgangspunkt i det udvidede undervisningsbegreb</t>
        </r>
      </text>
    </comment>
    <comment ref="Q11" authorId="0">
      <text>
        <r>
          <rPr>
            <sz val="8"/>
            <rFont val="Tahoma"/>
            <family val="2"/>
          </rPr>
          <t xml:space="preserve">Indtast det årlige antal timetal for klassen i klokketimer og med udgangspunkt i det udvidede undervisningsbegreb
</t>
        </r>
      </text>
    </comment>
  </commentList>
</comments>
</file>

<file path=xl/comments15.xml><?xml version="1.0" encoding="utf-8"?>
<comments xmlns="http://schemas.openxmlformats.org/spreadsheetml/2006/main">
  <authors>
    <author>Hanne Bertelsen</author>
  </authors>
  <commentList>
    <comment ref="Q4" authorId="0">
      <text>
        <r>
          <rPr>
            <sz val="8"/>
            <rFont val="Tahoma"/>
            <family val="2"/>
          </rPr>
          <t xml:space="preserve">For 2010 har KL beregnet den gennemsnitlige lærerårsløn til 461.044 
kr. Hvis kommunen ønsker at anvende lokale tal indtastes de her. </t>
        </r>
      </text>
    </comment>
    <comment ref="Q6" authorId="0">
      <text>
        <r>
          <rPr>
            <sz val="8"/>
            <rFont val="Tahoma"/>
            <family val="2"/>
          </rPr>
          <t xml:space="preserve">For 2006 har KL beregnet at lærerlønsudtgifterne i gennemsnit udgør 81,96% af de samlede nettodriftsudgifter. Hvis kommunene ønsker at anvende lokale tal, indtastes de her.
</t>
        </r>
      </text>
    </comment>
    <comment ref="Q8" authorId="0">
      <text>
        <r>
          <rPr>
            <sz val="8"/>
            <rFont val="Tahoma"/>
            <family val="2"/>
          </rPr>
          <t>Indtast kommunens tal for det gennemsnitlige antal årlige undervisningstimer pr. lærer i klokketimer og med udgangspunkt i det udvidede undervisningsbegreb</t>
        </r>
      </text>
    </comment>
    <comment ref="Q11" authorId="0">
      <text>
        <r>
          <rPr>
            <sz val="8"/>
            <rFont val="Tahoma"/>
            <family val="2"/>
          </rPr>
          <t xml:space="preserve">Indtast det årlige antal timetal for klassen i klokketimer og med udgangspunkt i det udvidede undervisningsbegreb
</t>
        </r>
      </text>
    </comment>
  </commentList>
</comments>
</file>

<file path=xl/comments16.xml><?xml version="1.0" encoding="utf-8"?>
<comments xmlns="http://schemas.openxmlformats.org/spreadsheetml/2006/main">
  <authors>
    <author>Hanne Bertelsen</author>
  </authors>
  <commentList>
    <comment ref="Q4" authorId="0">
      <text>
        <r>
          <rPr>
            <sz val="8"/>
            <rFont val="Tahoma"/>
            <family val="2"/>
          </rPr>
          <t xml:space="preserve">For 2009 har KL beregnet den gennemsnitlige lærerårsløn til 432.711 
kr. Hvis kommunen ønsker at anvende lokale tal indtastes de her. </t>
        </r>
      </text>
    </comment>
    <comment ref="Q6" authorId="0">
      <text>
        <r>
          <rPr>
            <sz val="8"/>
            <rFont val="Tahoma"/>
            <family val="2"/>
          </rPr>
          <t xml:space="preserve">For 2006 har KL beregnet at lærerlønsudtgifterne i gennemsnit udgør 81,96% af de samlede nettodriftsudgifter. Hvis kommunene ønsker at anvende lokale tal, indtastes de her.
</t>
        </r>
      </text>
    </comment>
    <comment ref="Q8" authorId="0">
      <text>
        <r>
          <rPr>
            <sz val="8"/>
            <rFont val="Tahoma"/>
            <family val="2"/>
          </rPr>
          <t>Indtast kommunens tal for det gennemsnitlige antal årlige undervisningstimer pr. lærer i klokketimer og med udgangspunkt i det udvidede undervisningsbegreb</t>
        </r>
      </text>
    </comment>
    <comment ref="Q11" authorId="0">
      <text>
        <r>
          <rPr>
            <sz val="8"/>
            <rFont val="Tahoma"/>
            <family val="2"/>
          </rPr>
          <t xml:space="preserve">Indtast det årlige antal timetal for klassen i klokketimer og med udgangspunkt i det udvidede undervisningsbegreb
</t>
        </r>
      </text>
    </comment>
  </commentList>
</comments>
</file>

<file path=xl/comments17.xml><?xml version="1.0" encoding="utf-8"?>
<comments xmlns="http://schemas.openxmlformats.org/spreadsheetml/2006/main">
  <authors>
    <author>Hanne Bertelsen</author>
  </authors>
  <commentList>
    <comment ref="Q4" authorId="0">
      <text>
        <r>
          <rPr>
            <sz val="8"/>
            <rFont val="Tahoma"/>
            <family val="2"/>
          </rPr>
          <t xml:space="preserve">For 2008 har KL beregnet den gennemsnitlige lærerårsløn til 405.098 
kr. Hvis kommunen ønsker at anvende lokale tal indtastes de her. </t>
        </r>
      </text>
    </comment>
    <comment ref="Q6" authorId="0">
      <text>
        <r>
          <rPr>
            <sz val="8"/>
            <rFont val="Tahoma"/>
            <family val="2"/>
          </rPr>
          <t xml:space="preserve">For 2006 har KL beregnet at lærerlønsudtgifterne i gennemsnit udgør 81,96% af de samlede nettodriftsudgifter. Hvis kommunene ønsker at anvende lokale tal, indtastes de her.
</t>
        </r>
      </text>
    </comment>
    <comment ref="Q8" authorId="0">
      <text>
        <r>
          <rPr>
            <sz val="8"/>
            <rFont val="Tahoma"/>
            <family val="2"/>
          </rPr>
          <t>Indtast kommunens tal for det gennemsnitlige antal årlige undervisningstimer pr. lærer i klokketimer og med udgangspunkt i det udvidede undervisningsbegreb</t>
        </r>
      </text>
    </comment>
    <comment ref="Q11" authorId="0">
      <text>
        <r>
          <rPr>
            <sz val="8"/>
            <rFont val="Tahoma"/>
            <family val="2"/>
          </rPr>
          <t xml:space="preserve">Indtast det årlige antal timetal for klassen i klokketimer og med udgangspunkt i det udvidede undervisningsbegreb
</t>
        </r>
      </text>
    </comment>
  </commentList>
</comments>
</file>

<file path=xl/comments18.xml><?xml version="1.0" encoding="utf-8"?>
<comments xmlns="http://schemas.openxmlformats.org/spreadsheetml/2006/main">
  <authors>
    <author>Hanne Bertelsen</author>
  </authors>
  <commentList>
    <comment ref="Q4" authorId="0">
      <text>
        <r>
          <rPr>
            <sz val="8"/>
            <rFont val="Tahoma"/>
            <family val="2"/>
          </rPr>
          <t xml:space="preserve">For 2007 har KL beregnet den gennemsnitlige lærerårsløn til 393.656 
kr. Hvis kommunen ønsker at anvende lokale tal indtastes de her. </t>
        </r>
      </text>
    </comment>
    <comment ref="Q6" authorId="0">
      <text>
        <r>
          <rPr>
            <sz val="8"/>
            <rFont val="Tahoma"/>
            <family val="2"/>
          </rPr>
          <t xml:space="preserve">For 2006 har KL beregnet at lærerlønsudtgifterne i gennemsnit udgør 81,96% af de samlede nettodriftsudgifter. Hvis kommunene ønsker at anvende lokale tal, indtastes de her.
</t>
        </r>
      </text>
    </comment>
    <comment ref="Q8" authorId="0">
      <text>
        <r>
          <rPr>
            <sz val="8"/>
            <rFont val="Tahoma"/>
            <family val="2"/>
          </rPr>
          <t>Indtast kommunens tal for det gennemsnitlige antal årlige undervisningstimer pr. lærer i klokketimer og med udgangspunkt i det udvidede undervisningsbegreb</t>
        </r>
      </text>
    </comment>
    <comment ref="Q11" authorId="0">
      <text>
        <r>
          <rPr>
            <sz val="8"/>
            <rFont val="Tahoma"/>
            <family val="2"/>
          </rPr>
          <t xml:space="preserve">Indtast det årlige antal timetal for klassen i klokketimer og med udgangspunkt i det udvidede undervisningsbegreb
</t>
        </r>
      </text>
    </comment>
  </commentList>
</comments>
</file>

<file path=xl/comments19.xml><?xml version="1.0" encoding="utf-8"?>
<comments xmlns="http://schemas.openxmlformats.org/spreadsheetml/2006/main">
  <authors>
    <author>Hanne Bertelsen</author>
  </authors>
  <commentList>
    <comment ref="Q4" authorId="0">
      <text>
        <r>
          <rPr>
            <sz val="8"/>
            <rFont val="Tahoma"/>
            <family val="2"/>
          </rPr>
          <t xml:space="preserve">For 2006 har KL beregnet den gennemsnitlige lærerårsløn til 376.440 
kr. Hvis kommunen ønsker at anvende lokale tal indtastes de her. </t>
        </r>
      </text>
    </comment>
    <comment ref="Q6" authorId="0">
      <text>
        <r>
          <rPr>
            <sz val="8"/>
            <rFont val="Tahoma"/>
            <family val="2"/>
          </rPr>
          <t xml:space="preserve">For 2003 har KL beregnet at lærerlønsudtgifterne i gennemsnit udgør 78,5% af de samlede nettodriftsudgifter. Hvis kommunene ønsker at anvende lokale tal, indtastes de her.
</t>
        </r>
      </text>
    </comment>
    <comment ref="Q8" authorId="0">
      <text>
        <r>
          <rPr>
            <sz val="8"/>
            <rFont val="Tahoma"/>
            <family val="2"/>
          </rPr>
          <t>Indtast kommunens tal for det gennemsnitlige antal årlige undervisningstimer pr. lærer i klokketimer og med udgangspunkt i det udvidede undervisningsbegreb</t>
        </r>
      </text>
    </comment>
    <comment ref="Q11" authorId="0">
      <text>
        <r>
          <rPr>
            <sz val="8"/>
            <rFont val="Tahoma"/>
            <family val="2"/>
          </rPr>
          <t xml:space="preserve">Indtast det årlige antal timetal for klassen i klokketimer og med udgangspunkt i det udvidede undervisningsbegreb
</t>
        </r>
      </text>
    </comment>
  </commentList>
</comments>
</file>

<file path=xl/comments2.xml><?xml version="1.0" encoding="utf-8"?>
<comments xmlns="http://schemas.openxmlformats.org/spreadsheetml/2006/main">
  <authors>
    <author>Hanne Bertelsen</author>
  </authors>
  <commentList>
    <comment ref="Q4" authorId="0">
      <text>
        <r>
          <rPr>
            <sz val="8"/>
            <rFont val="Tahoma"/>
            <family val="2"/>
          </rPr>
          <t xml:space="preserve">For 2023 har KL beregnet den gennemsnitlige lærerårsløn til 568.830 kr. Hvis kommunen ønsker at anvende lokale tal indtastes de her. </t>
        </r>
      </text>
    </comment>
    <comment ref="Q6" authorId="0">
      <text>
        <r>
          <rPr>
            <sz val="8"/>
            <rFont val="Tahoma"/>
            <family val="2"/>
          </rPr>
          <t xml:space="preserve">KL har beregnet at lærerlønsudtgifterne i gennemsnit udgør 80% af de samlede nettodriftsudgifter. Hvis kommunene ønsker at anvende lokale tal, indtastes de her.
</t>
        </r>
      </text>
    </comment>
    <comment ref="Q8" authorId="0">
      <text>
        <r>
          <rPr>
            <sz val="8"/>
            <rFont val="Tahoma"/>
            <family val="2"/>
          </rPr>
          <t>Indtast kommunens tal for det gennemsnitlige antal årlige undervisningstimer pr. lærer i klokketimer</t>
        </r>
      </text>
    </comment>
    <comment ref="Q11" authorId="0">
      <text>
        <r>
          <rPr>
            <sz val="8"/>
            <rFont val="Tahoma"/>
            <family val="2"/>
          </rPr>
          <t xml:space="preserve">Indtast det årlige antal timetal for klassen i klokketimer og med udgangspunkt i det udvidede undervisningsbegreb
</t>
        </r>
      </text>
    </comment>
  </commentList>
</comments>
</file>

<file path=xl/comments20.xml><?xml version="1.0" encoding="utf-8"?>
<comments xmlns="http://schemas.openxmlformats.org/spreadsheetml/2006/main">
  <authors>
    <author>Hanne Bertelsen</author>
  </authors>
  <commentList>
    <comment ref="Q4" authorId="0">
      <text>
        <r>
          <rPr>
            <sz val="8"/>
            <rFont val="Tahoma"/>
            <family val="2"/>
          </rPr>
          <t xml:space="preserve">For 2005 har KL beregnet den gennemsnitlige lærerårsløn til 365.100 
kr. Hvis kommunen ønsker at anvende lokale tal indtastes de her. </t>
        </r>
      </text>
    </comment>
    <comment ref="Q6" authorId="0">
      <text>
        <r>
          <rPr>
            <sz val="8"/>
            <rFont val="Tahoma"/>
            <family val="2"/>
          </rPr>
          <t xml:space="preserve">For 2003 har KL beregnet at lærerlønsudtgifterne i gennemsnit udgør 78,5% af de samlede nettodriftsudgifter. Hvis kommunene ønsker at anvende lokale tal, indtastes de her.
</t>
        </r>
      </text>
    </comment>
    <comment ref="Q8" authorId="0">
      <text>
        <r>
          <rPr>
            <sz val="8"/>
            <rFont val="Tahoma"/>
            <family val="2"/>
          </rPr>
          <t>Indtast kommunens tal for det gennemsnitlige antal årlige undervisningstimer pr. lærer i klokketimer og med udgangspunkt i det udvidede undervisningsbegreb</t>
        </r>
      </text>
    </comment>
    <comment ref="Q11" authorId="0">
      <text>
        <r>
          <rPr>
            <sz val="8"/>
            <rFont val="Tahoma"/>
            <family val="2"/>
          </rPr>
          <t xml:space="preserve">Indtast det årlige antal timetal for klassen i klokketimer og med udgangspunkt i det udvidede undervisningsbegreb
</t>
        </r>
      </text>
    </comment>
  </commentList>
</comments>
</file>

<file path=xl/comments21.xml><?xml version="1.0" encoding="utf-8"?>
<comments xmlns="http://schemas.openxmlformats.org/spreadsheetml/2006/main">
  <authors>
    <author>Hanne Bertelsen</author>
  </authors>
  <commentList>
    <comment ref="Q4" authorId="0">
      <text>
        <r>
          <rPr>
            <sz val="8"/>
            <rFont val="Tahoma"/>
            <family val="2"/>
          </rPr>
          <t xml:space="preserve">For 2003 har KL beregnet den gennemsnitlige lærerårsløn til 337.676 
kr. Hvis kommunen ønsker at anvende lokale tal indtastes de her. </t>
        </r>
      </text>
    </comment>
    <comment ref="Q6" authorId="0">
      <text>
        <r>
          <rPr>
            <sz val="8"/>
            <rFont val="Tahoma"/>
            <family val="2"/>
          </rPr>
          <t xml:space="preserve">For 2003 har KL beregnet at lærerlønsudtgifterne i gennemsnit udgør 78,5% af de samlede nettodriftsudgifter. Hvis kommunene ønsker at anvende lokale tal, indtastes de her.
</t>
        </r>
      </text>
    </comment>
    <comment ref="Q8" authorId="0">
      <text>
        <r>
          <rPr>
            <sz val="8"/>
            <rFont val="Tahoma"/>
            <family val="2"/>
          </rPr>
          <t>Indtast kommunens tal for det gennemsnitlige antal årlige undervisningstimer pr. lærer i klokketimer og med udgangspunkt i det udvidede undervisningsbegreb</t>
        </r>
      </text>
    </comment>
    <comment ref="Q11" authorId="0">
      <text>
        <r>
          <rPr>
            <sz val="8"/>
            <rFont val="Tahoma"/>
            <family val="2"/>
          </rPr>
          <t xml:space="preserve">Indtast det årlige antal timetal for klassen i klokketimer og med udgangspunkt i det udvidede undervisningsbegreb
</t>
        </r>
      </text>
    </comment>
  </commentList>
</comments>
</file>

<file path=xl/comments22.xml><?xml version="1.0" encoding="utf-8"?>
<comments xmlns="http://schemas.openxmlformats.org/spreadsheetml/2006/main">
  <authors>
    <author>Hanne Bertelsen</author>
  </authors>
  <commentList>
    <comment ref="Q4" authorId="0">
      <text>
        <r>
          <rPr>
            <sz val="8"/>
            <rFont val="Tahoma"/>
            <family val="2"/>
          </rPr>
          <t xml:space="preserve">For 2003 har KL beregnet den gennemsnitlige lærerårsløn til 337.676 
kr. Hvis kommunen ønsker at anvende lokale tal indtastes de her. </t>
        </r>
      </text>
    </comment>
    <comment ref="Q6" authorId="0">
      <text>
        <r>
          <rPr>
            <sz val="8"/>
            <rFont val="Tahoma"/>
            <family val="2"/>
          </rPr>
          <t xml:space="preserve">For 2003 har KL beregnet at lærerlønsudtgifterne i gennemsnit udgør 78,5% af de samlede nettodriftsudgifter. Hvis kommunene ønsker at anvende lokale tal, indtastes de her.
</t>
        </r>
      </text>
    </comment>
    <comment ref="Q8" authorId="0">
      <text>
        <r>
          <rPr>
            <sz val="8"/>
            <rFont val="Tahoma"/>
            <family val="2"/>
          </rPr>
          <t>Indtast kommunens tal for det gennemsnitlige antal årlige undervisningstimer pr. lærer i klokketimer og med udgangspunkt i det udvidede undervisningsbegreb</t>
        </r>
      </text>
    </comment>
    <comment ref="Q11" authorId="0">
      <text>
        <r>
          <rPr>
            <sz val="8"/>
            <rFont val="Tahoma"/>
            <family val="2"/>
          </rPr>
          <t xml:space="preserve">Indtast det årlige antal timetal for klassen i klokketimer og med udgangspunkt i det udvidede undervisningsbegreb
</t>
        </r>
      </text>
    </comment>
  </commentList>
</comments>
</file>

<file path=xl/comments23.xml><?xml version="1.0" encoding="utf-8"?>
<comments xmlns="http://schemas.openxmlformats.org/spreadsheetml/2006/main">
  <authors>
    <author>Hanne Bertelsen</author>
  </authors>
  <commentList>
    <comment ref="Q4" authorId="0">
      <text>
        <r>
          <rPr>
            <sz val="8"/>
            <rFont val="Tahoma"/>
            <family val="2"/>
          </rPr>
          <t xml:space="preserve">For 2002 har KL beregnet den gennemsnitlige lærerårsløn til 319.600 kr. Hvis kommunen ønsker at anvende lokale tal indtastes de her. </t>
        </r>
      </text>
    </comment>
    <comment ref="Q6" authorId="0">
      <text>
        <r>
          <rPr>
            <sz val="8"/>
            <rFont val="Tahoma"/>
            <family val="2"/>
          </rPr>
          <t xml:space="preserve">For 2002 har KL beregnet at lærerlønsudtgifterne i gennemsnit udgør 80% af de samlede nettodriftsudgifter. Hvis kommunene ønsker at anvende lokale tal, indtastes de her.
</t>
        </r>
      </text>
    </comment>
    <comment ref="Q8" authorId="0">
      <text>
        <r>
          <rPr>
            <sz val="8"/>
            <rFont val="Tahoma"/>
            <family val="2"/>
          </rPr>
          <t>Indtast kommunens tal for det gennemsnitlige antal årlige undervisningstimer pr. lærer i klokketimer og med udgangspunkt i det udvidede undervisningsbegreb</t>
        </r>
      </text>
    </comment>
    <comment ref="Q11" authorId="0">
      <text>
        <r>
          <rPr>
            <sz val="8"/>
            <rFont val="Tahoma"/>
            <family val="2"/>
          </rPr>
          <t xml:space="preserve">Indtast det årlige antal timetal for klassen i klokketimer og med udgangspunkt i det udvidede undervisningsbegreb
</t>
        </r>
      </text>
    </comment>
  </commentList>
</comments>
</file>

<file path=xl/comments24.xml><?xml version="1.0" encoding="utf-8"?>
<comments xmlns="http://schemas.openxmlformats.org/spreadsheetml/2006/main">
  <authors>
    <author>Hanne Bertelsen</author>
  </authors>
  <commentList>
    <comment ref="Q8" authorId="0">
      <text>
        <r>
          <rPr>
            <sz val="8"/>
            <rFont val="Tahoma"/>
            <family val="2"/>
          </rPr>
          <t>Indtast kommunens tal for det gennemsnitlige antal årlige undervisningstimer pr. lærer i klokketimer og med udgangspunkt i det udvidede undervisningsbegreb</t>
        </r>
      </text>
    </comment>
    <comment ref="Q11" authorId="0">
      <text>
        <r>
          <rPr>
            <sz val="8"/>
            <rFont val="Tahoma"/>
            <family val="2"/>
          </rPr>
          <t xml:space="preserve">Indtast det årlige antal timetal for klassen i klokketimer og med udgangspunkt i det udvidede undervisningsbegreb
</t>
        </r>
      </text>
    </comment>
    <comment ref="Q4" authorId="0">
      <text>
        <r>
          <rPr>
            <sz val="8"/>
            <rFont val="Tahoma"/>
            <family val="2"/>
          </rPr>
          <t xml:space="preserve">For 2001 har KL beregnet den gennemsnitlige lærerårsløn til 314.300 kr. Hvis kommunen ønsker at anvende lokale tal indtastes de her. </t>
        </r>
      </text>
    </comment>
    <comment ref="Q6" authorId="0">
      <text>
        <r>
          <rPr>
            <sz val="8"/>
            <rFont val="Tahoma"/>
            <family val="2"/>
          </rPr>
          <t xml:space="preserve">For 2001 har KL beregnet at lærerlønsudtgifterne i gennemsnit udgør 82% af de samlede nettodriftsudgifter. Hvis kommunene ønsker at anvende lokale tal, indtastes de her.
</t>
        </r>
      </text>
    </comment>
  </commentList>
</comments>
</file>

<file path=xl/comments3.xml><?xml version="1.0" encoding="utf-8"?>
<comments xmlns="http://schemas.openxmlformats.org/spreadsheetml/2006/main">
  <authors>
    <author>Hanne Bertelsen</author>
  </authors>
  <commentList>
    <comment ref="Q4" authorId="0">
      <text>
        <r>
          <rPr>
            <sz val="8"/>
            <rFont val="Tahoma"/>
            <family val="2"/>
          </rPr>
          <t xml:space="preserve">For 2022 har KL beregnet den gennemsnitlige lærerårsløn til 556.730 kr. Hvis kommunen ønsker at anvende lokale tal indtastes de her. </t>
        </r>
      </text>
    </comment>
    <comment ref="Q6" authorId="0">
      <text>
        <r>
          <rPr>
            <sz val="8"/>
            <rFont val="Tahoma"/>
            <family val="2"/>
          </rPr>
          <t xml:space="preserve">KL har beregnet at lærerlønsudtgifterne i gennemsnit udgør 80% af de samlede nettodriftsudgifter. Hvis kommunene ønsker at anvende lokale tal, indtastes de her.
</t>
        </r>
      </text>
    </comment>
    <comment ref="Q8" authorId="0">
      <text>
        <r>
          <rPr>
            <sz val="8"/>
            <rFont val="Tahoma"/>
            <family val="2"/>
          </rPr>
          <t>Indtast kommunens tal for det gennemsnitlige antal årlige undervisningstimer pr. lærer i klokketimer</t>
        </r>
      </text>
    </comment>
    <comment ref="Q11" authorId="0">
      <text>
        <r>
          <rPr>
            <sz val="8"/>
            <rFont val="Tahoma"/>
            <family val="2"/>
          </rPr>
          <t xml:space="preserve">Indtast det årlige antal timetal for klassen i klokketimer og med udgangspunkt i det udvidede undervisningsbegreb
</t>
        </r>
      </text>
    </comment>
  </commentList>
</comments>
</file>

<file path=xl/comments4.xml><?xml version="1.0" encoding="utf-8"?>
<comments xmlns="http://schemas.openxmlformats.org/spreadsheetml/2006/main">
  <authors>
    <author>Hanne Bertelsen</author>
  </authors>
  <commentList>
    <comment ref="Q4" authorId="0">
      <text>
        <r>
          <rPr>
            <sz val="8"/>
            <rFont val="Tahoma"/>
            <family val="2"/>
          </rPr>
          <t xml:space="preserve">For 2021 har KL beregnet den gennemsnitlige lærerårsløn til 547.099 kr. Hvis kommunen ønsker at anvende lokale tal indtastes de her. </t>
        </r>
      </text>
    </comment>
    <comment ref="Q6" authorId="0">
      <text>
        <r>
          <rPr>
            <sz val="8"/>
            <rFont val="Tahoma"/>
            <family val="2"/>
          </rPr>
          <t xml:space="preserve">KL har beregnet at lærerlønsudtgifterne i gennemsnit udgør 80% af de samlede nettodriftsudgifter. Hvis kommunene ønsker at anvende lokale tal, indtastes de her.
</t>
        </r>
      </text>
    </comment>
    <comment ref="Q8" authorId="0">
      <text>
        <r>
          <rPr>
            <sz val="8"/>
            <rFont val="Tahoma"/>
            <family val="2"/>
          </rPr>
          <t>Indtast kommunens tal for det gennemsnitlige antal årlige undervisningstimer pr. lærer i klokketimer</t>
        </r>
      </text>
    </comment>
    <comment ref="Q11" authorId="0">
      <text>
        <r>
          <rPr>
            <sz val="8"/>
            <rFont val="Tahoma"/>
            <family val="2"/>
          </rPr>
          <t xml:space="preserve">Indtast det årlige antal timetal for klassen i klokketimer og med udgangspunkt i det udvidede undervisningsbegreb
</t>
        </r>
      </text>
    </comment>
  </commentList>
</comments>
</file>

<file path=xl/comments5.xml><?xml version="1.0" encoding="utf-8"?>
<comments xmlns="http://schemas.openxmlformats.org/spreadsheetml/2006/main">
  <authors>
    <author>Hanne Bertelsen</author>
  </authors>
  <commentList>
    <comment ref="Q4" authorId="0">
      <text>
        <r>
          <rPr>
            <sz val="8"/>
            <rFont val="Tahoma"/>
            <family val="2"/>
          </rPr>
          <t xml:space="preserve">For 2020 har KL beregnet den gennemsnitlige lærerårsløn til 537.767 kr. Hvis kommunen ønsker at anvende lokale tal indtastes de her. </t>
        </r>
      </text>
    </comment>
    <comment ref="Q6" authorId="0">
      <text>
        <r>
          <rPr>
            <sz val="8"/>
            <rFont val="Tahoma"/>
            <family val="2"/>
          </rPr>
          <t xml:space="preserve">KL har beregnet at lærerlønsudtgifterne i gennemsnit udgør 80% af de samlede nettodriftsudgifter. Hvis kommunene ønsker at anvende lokale tal, indtastes de her.
</t>
        </r>
      </text>
    </comment>
    <comment ref="Q8" authorId="0">
      <text>
        <r>
          <rPr>
            <sz val="8"/>
            <rFont val="Tahoma"/>
            <family val="2"/>
          </rPr>
          <t>Indtast kommunens tal for det gennemsnitlige antal årlige undervisningstimer pr. lærer i klokketimer</t>
        </r>
      </text>
    </comment>
    <comment ref="Q11" authorId="0">
      <text>
        <r>
          <rPr>
            <sz val="8"/>
            <rFont val="Tahoma"/>
            <family val="2"/>
          </rPr>
          <t xml:space="preserve">Indtast det årlige antal timetal for klassen i klokketimer og med udgangspunkt i det udvidede undervisningsbegreb
</t>
        </r>
      </text>
    </comment>
  </commentList>
</comments>
</file>

<file path=xl/comments6.xml><?xml version="1.0" encoding="utf-8"?>
<comments xmlns="http://schemas.openxmlformats.org/spreadsheetml/2006/main">
  <authors>
    <author>Hanne Bertelsen</author>
  </authors>
  <commentList>
    <comment ref="Q4" authorId="0">
      <text>
        <r>
          <rPr>
            <sz val="8"/>
            <rFont val="Tahoma"/>
            <family val="2"/>
          </rPr>
          <t xml:space="preserve">For 2019 har KL beregnet den gennemsnitlige lærerårsløn til 525.540 kr. Hvis kommunen ønsker at anvende lokale tal indtastes de her. </t>
        </r>
      </text>
    </comment>
    <comment ref="Q6" authorId="0">
      <text>
        <r>
          <rPr>
            <sz val="8"/>
            <rFont val="Tahoma"/>
            <family val="2"/>
          </rPr>
          <t xml:space="preserve">KL har beregnet at lærerlønsudtgifterne i gennemsnit udgør 80% af de samlede nettodriftsudgifter. Hvis kommunene ønsker at anvende lokale tal, indtastes de her.
</t>
        </r>
      </text>
    </comment>
    <comment ref="Q8" authorId="0">
      <text>
        <r>
          <rPr>
            <sz val="8"/>
            <rFont val="Tahoma"/>
            <family val="2"/>
          </rPr>
          <t>Indtast kommunens tal for det gennemsnitlige antal årlige undervisningstimer pr. lærer i klokketimer</t>
        </r>
      </text>
    </comment>
    <comment ref="Q11" authorId="0">
      <text>
        <r>
          <rPr>
            <sz val="8"/>
            <rFont val="Tahoma"/>
            <family val="2"/>
          </rPr>
          <t xml:space="preserve">Indtast det årlige antal timetal for klassen i klokketimer og med udgangspunkt i det udvidede undervisningsbegreb
</t>
        </r>
      </text>
    </comment>
  </commentList>
</comments>
</file>

<file path=xl/comments7.xml><?xml version="1.0" encoding="utf-8"?>
<comments xmlns="http://schemas.openxmlformats.org/spreadsheetml/2006/main">
  <authors>
    <author>Hanne Bertelsen</author>
  </authors>
  <commentList>
    <comment ref="Q4" authorId="0">
      <text>
        <r>
          <rPr>
            <sz val="8"/>
            <rFont val="Tahoma"/>
            <family val="2"/>
          </rPr>
          <t xml:space="preserve">For 2018 har KL beregnet den gennemsnitlige lærerårsløn til 506.316 kr. Hvis kommunen ønsker at anvende lokale tal indtastes de her. </t>
        </r>
      </text>
    </comment>
    <comment ref="Q6" authorId="0">
      <text>
        <r>
          <rPr>
            <sz val="8"/>
            <rFont val="Tahoma"/>
            <family val="2"/>
          </rPr>
          <t xml:space="preserve">KL har beregnet at lærerlønsudtgifterne i gennemsnit udgør 80% af de samlede nettodriftsudgifter. Hvis kommunene ønsker at anvende lokale tal, indtastes de her.
</t>
        </r>
      </text>
    </comment>
    <comment ref="Q8" authorId="0">
      <text>
        <r>
          <rPr>
            <sz val="8"/>
            <rFont val="Tahoma"/>
            <family val="2"/>
          </rPr>
          <t>Indtast kommunens tal for det gennemsnitlige antal årlige undervisningstimer pr. lærer i klokketimer</t>
        </r>
      </text>
    </comment>
    <comment ref="Q11" authorId="0">
      <text>
        <r>
          <rPr>
            <sz val="8"/>
            <rFont val="Tahoma"/>
            <family val="2"/>
          </rPr>
          <t xml:space="preserve">Indtast det årlige antal timetal for klassen i klokketimer og med udgangspunkt i det udvidede undervisningsbegreb
</t>
        </r>
      </text>
    </comment>
  </commentList>
</comments>
</file>

<file path=xl/comments8.xml><?xml version="1.0" encoding="utf-8"?>
<comments xmlns="http://schemas.openxmlformats.org/spreadsheetml/2006/main">
  <authors>
    <author>Hanne Bertelsen</author>
  </authors>
  <commentList>
    <comment ref="Q4" authorId="0">
      <text>
        <r>
          <rPr>
            <sz val="8"/>
            <rFont val="Tahoma"/>
            <family val="2"/>
          </rPr>
          <t xml:space="preserve">For 2017 har KL beregnet den gennemsnitlige lærerårsløn til 501.880 kr. Hvis kommunen ønsker at anvende lokale tal indtastes de her. </t>
        </r>
      </text>
    </comment>
    <comment ref="Q6" authorId="0">
      <text>
        <r>
          <rPr>
            <sz val="8"/>
            <rFont val="Tahoma"/>
            <family val="2"/>
          </rPr>
          <t xml:space="preserve">KL har beregnet at lærerlønsudtgifterne i gennemsnit udgør 80% af de samlede nettodriftsudgifter. Hvis kommunene ønsker at anvende lokale tal, indtastes de her.
</t>
        </r>
      </text>
    </comment>
    <comment ref="Q8" authorId="0">
      <text>
        <r>
          <rPr>
            <sz val="8"/>
            <rFont val="Tahoma"/>
            <family val="2"/>
          </rPr>
          <t>Indtast kommunens tal for det gennemsnitlige antal årlige undervisningstimer pr. lærer i klokketimer</t>
        </r>
      </text>
    </comment>
    <comment ref="Q11" authorId="0">
      <text>
        <r>
          <rPr>
            <sz val="8"/>
            <rFont val="Tahoma"/>
            <family val="2"/>
          </rPr>
          <t xml:space="preserve">Indtast det årlige antal timetal for klassen i klokketimer og med udgangspunkt i det udvidede undervisningsbegreb
</t>
        </r>
      </text>
    </comment>
  </commentList>
</comments>
</file>

<file path=xl/comments9.xml><?xml version="1.0" encoding="utf-8"?>
<comments xmlns="http://schemas.openxmlformats.org/spreadsheetml/2006/main">
  <authors>
    <author>Hanne Bertelsen</author>
  </authors>
  <commentList>
    <comment ref="Q4" authorId="0">
      <text>
        <r>
          <rPr>
            <sz val="8"/>
            <rFont val="Tahoma"/>
            <family val="2"/>
          </rPr>
          <t xml:space="preserve">For 2016 har KL beregnet den gennemsnitlige lærerårsløn til 487.941 kr. Hvis kommunen ønsker at anvende lokale tal indtastes de her. </t>
        </r>
      </text>
    </comment>
    <comment ref="Q6" authorId="0">
      <text>
        <r>
          <rPr>
            <sz val="8"/>
            <rFont val="Tahoma"/>
            <family val="2"/>
          </rPr>
          <t xml:space="preserve">KL har beregnet at lærerlønsudtgifterne i gennemsnit udgør 81,96% af de samlede nettodriftsudgifter. Hvis kommunene ønsker at anvende lokale tal, indtastes de her.
</t>
        </r>
      </text>
    </comment>
    <comment ref="Q8" authorId="0">
      <text>
        <r>
          <rPr>
            <sz val="8"/>
            <rFont val="Tahoma"/>
            <family val="2"/>
          </rPr>
          <t>Indtast kommunens tal for det gennemsnitlige antal årlige undervisningstimer pr. lærer i klokketimer</t>
        </r>
      </text>
    </comment>
    <comment ref="Q11" authorId="0">
      <text>
        <r>
          <rPr>
            <sz val="8"/>
            <rFont val="Tahoma"/>
            <family val="2"/>
          </rPr>
          <t xml:space="preserve">Indtast det årlige antal timetal for klassen i klokketimer og med udgangspunkt i det udvidede undervisningsbegreb
</t>
        </r>
      </text>
    </comment>
  </commentList>
</comments>
</file>

<file path=xl/sharedStrings.xml><?xml version="1.0" encoding="utf-8"?>
<sst xmlns="http://schemas.openxmlformats.org/spreadsheetml/2006/main" count="1050" uniqueCount="41">
  <si>
    <t>Betaling for specialklasseundervisning.</t>
  </si>
  <si>
    <t xml:space="preserve">Lærerårsløn </t>
  </si>
  <si>
    <t xml:space="preserve">Lærerlønsudgifter i procent af de samlede nettodriftsudgifter  </t>
  </si>
  <si>
    <t>A</t>
  </si>
  <si>
    <t>B</t>
  </si>
  <si>
    <t>C</t>
  </si>
  <si>
    <t>D</t>
  </si>
  <si>
    <t>E</t>
  </si>
  <si>
    <t>kr.</t>
  </si>
  <si>
    <t>Variabel A og B fastsættes centralt en gang årligt på baggrund af landsgennemsnittet</t>
  </si>
  <si>
    <t>Eksempel</t>
  </si>
  <si>
    <t>=</t>
  </si>
  <si>
    <t>Variabel C fastsættes på baggrund af den lokale udmøntning af arbejdstidsaftalen</t>
  </si>
  <si>
    <t>Variabel D og E fastsættes konkret på baggrund af den konkrete klasse</t>
  </si>
  <si>
    <t>Grundlag:</t>
  </si>
  <si>
    <t>kr. pr. elev</t>
  </si>
  <si>
    <t>En specialklasse koster i lærerløn pr. år=</t>
  </si>
  <si>
    <t>*</t>
  </si>
  <si>
    <t>+</t>
  </si>
  <si>
    <t>(</t>
  </si>
  <si>
    <t>-</t>
  </si>
  <si>
    <t>Det årlige timetal for klassen * lærerløn</t>
  </si>
  <si>
    <t>Lærerlønudgiften + øvrige udgifter</t>
  </si>
  <si>
    <t>))</t>
  </si>
  <si>
    <t>(Klokketimer) (Det udvidede undervisningsbegreb)</t>
  </si>
  <si>
    <t>Det årlige undervisningstimetal for klassen</t>
  </si>
  <si>
    <t xml:space="preserve">Elevtal for klassen ved skoleårets start  </t>
  </si>
  <si>
    <t xml:space="preserve">Såfremt der ved skolestart er </t>
  </si>
  <si>
    <t xml:space="preserve">elever i en specialklasse, vil gennemsnitsudgiften </t>
  </si>
  <si>
    <t xml:space="preserve">pr. elev udgøre </t>
  </si>
  <si>
    <t xml:space="preserve">En lærers gennemsnitlige årlige antal undervisningstimer </t>
  </si>
  <si>
    <t>En lærers gennemsnitlige årlige antal undervisningstimer</t>
  </si>
  <si>
    <t>En specialklasse koster inklusive øvrig drift m.m. pr. år =</t>
  </si>
  <si>
    <t xml:space="preserve">(Klokketimer) </t>
  </si>
  <si>
    <t>Variabel C fastsættes på baggrund af kommunens undervisningsnorm</t>
  </si>
  <si>
    <t>Lærernes gennemsnitlige årlige antal undervisningstimer</t>
  </si>
  <si>
    <t>Betaling for specialklasseundervisning 2020</t>
  </si>
  <si>
    <t>Betaling for specialklasseundervisning 2021</t>
  </si>
  <si>
    <t>Betaling for specialklasseundervisning 2022</t>
  </si>
  <si>
    <t>Betaling for specialklasseundervisning 2023</t>
  </si>
  <si>
    <t>Betaling for specialklasseundervisning 2024</t>
  </si>
</sst>
</file>

<file path=xl/styles.xml><?xml version="1.0" encoding="utf-8"?>
<styleSheet xmlns="http://schemas.openxmlformats.org/spreadsheetml/2006/main">
  <numFmts count="40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_-;\-* #,##0_-;_-* &quot;-&quot;_-;_-@_-"/>
    <numFmt numFmtId="44" formatCode="_-* #,##0.00\ &quot;kr.&quot;_-;\-* #,##0.00\ &quot;kr.&quot;_-;_-* &quot;-&quot;??\ &quot;kr.&quot;_-;_-@_-"/>
    <numFmt numFmtId="43" formatCode="_-* #,##0.00_-;\-* #,##0.00_-;_-* &quot;-&quot;??_-;_-@_-"/>
    <numFmt numFmtId="164" formatCode="_-* #,##0\ _k_r_._-;\-* #,##0\ _k_r_._-;_-* &quot;-&quot;\ _k_r_._-;_-@_-"/>
    <numFmt numFmtId="165" formatCode="_-* #,##0.00\ _k_r_._-;\-* #,##0.00\ _k_r_._-;_-* &quot;-&quot;??\ _k_r_._-;_-@_-"/>
    <numFmt numFmtId="166" formatCode="&quot;kr.&quot;\ #,##0;&quot;kr.&quot;\ \-#,##0"/>
    <numFmt numFmtId="167" formatCode="&quot;kr.&quot;\ #,##0;[Red]&quot;kr.&quot;\ \-#,##0"/>
    <numFmt numFmtId="168" formatCode="&quot;kr.&quot;\ #,##0.00;&quot;kr.&quot;\ \-#,##0.00"/>
    <numFmt numFmtId="169" formatCode="&quot;kr.&quot;\ #,##0.00;[Red]&quot;kr.&quot;\ \-#,##0.00"/>
    <numFmt numFmtId="170" formatCode="_ &quot;kr.&quot;\ * #,##0_ ;_ &quot;kr.&quot;\ * \-#,##0_ ;_ &quot;kr.&quot;\ * &quot;-&quot;_ ;_ @_ "/>
    <numFmt numFmtId="171" formatCode="_ * #,##0_ ;_ * \-#,##0_ ;_ * &quot;-&quot;_ ;_ @_ "/>
    <numFmt numFmtId="172" formatCode="_ &quot;kr.&quot;\ * #,##0.00_ ;_ &quot;kr.&quot;\ * \-#,##0.00_ ;_ &quot;kr.&quot;\ * &quot;-&quot;??_ ;_ @_ "/>
    <numFmt numFmtId="173" formatCode="_ * #,##0.00_ ;_ * \-#,##0.00_ ;_ * &quot;-&quot;??_ ;_ @_ "/>
    <numFmt numFmtId="174" formatCode="&quot;kr&quot;\ #,##0;&quot;kr&quot;\ \-#,##0"/>
    <numFmt numFmtId="175" formatCode="&quot;kr&quot;\ #,##0;[Red]&quot;kr&quot;\ \-#,##0"/>
    <numFmt numFmtId="176" formatCode="&quot;kr&quot;\ #,##0.00;&quot;kr&quot;\ \-#,##0.00"/>
    <numFmt numFmtId="177" formatCode="&quot;kr&quot;\ #,##0.00;[Red]&quot;kr&quot;\ \-#,##0.00"/>
    <numFmt numFmtId="178" formatCode="_ &quot;kr&quot;\ * #,##0_ ;_ &quot;kr&quot;\ * \-#,##0_ ;_ &quot;kr&quot;\ * &quot;-&quot;_ ;_ @_ "/>
    <numFmt numFmtId="179" formatCode="_ &quot;kr&quot;\ * #,##0.00_ ;_ &quot;kr&quot;\ * \-#,##0.00_ ;_ &quot;kr&quot;\ * &quot;-&quot;??_ ;_ @_ "/>
    <numFmt numFmtId="180" formatCode="&quot;kr&quot;\ #,##0_);\(&quot;kr&quot;\ #,##0\)"/>
    <numFmt numFmtId="181" formatCode="&quot;kr&quot;\ #,##0_);[Red]\(&quot;kr&quot;\ #,##0\)"/>
    <numFmt numFmtId="182" formatCode="&quot;kr&quot;\ #,##0.00_);\(&quot;kr&quot;\ #,##0.00\)"/>
    <numFmt numFmtId="183" formatCode="&quot;kr&quot;\ #,##0.00_);[Red]\(&quot;kr&quot;\ #,##0.00\)"/>
    <numFmt numFmtId="184" formatCode="_(&quot;kr&quot;\ * #,##0_);_(&quot;kr&quot;\ * \(#,##0\);_(&quot;kr&quot;\ * &quot;-&quot;_);_(@_)"/>
    <numFmt numFmtId="185" formatCode="_(* #,##0_);_(* \(#,##0\);_(* &quot;-&quot;_);_(@_)"/>
    <numFmt numFmtId="186" formatCode="_(&quot;kr&quot;\ * #,##0.00_);_(&quot;kr&quot;\ * \(#,##0.00\);_(&quot;kr&quot;\ * &quot;-&quot;??_);_(@_)"/>
    <numFmt numFmtId="187" formatCode="_(* #,##0.00_);_(* \(#,##0.00\);_(* &quot;-&quot;??_);_(@_)"/>
    <numFmt numFmtId="188" formatCode="_(* #,##0.0_);_(* \(#,##0.0\);_(* &quot;-&quot;??_);_(@_)"/>
    <numFmt numFmtId="189" formatCode="_(* #,##0_);_(* \(#,##0\);_(* &quot;-&quot;??_);_(@_)"/>
    <numFmt numFmtId="190" formatCode="0.0%"/>
    <numFmt numFmtId="191" formatCode="0.000"/>
    <numFmt numFmtId="192" formatCode="&quot;Ja&quot;;&quot;Ja&quot;;&quot;Nej&quot;"/>
    <numFmt numFmtId="193" formatCode="&quot;Sandt&quot;;&quot;Sandt&quot;;&quot;Falsk&quot;"/>
    <numFmt numFmtId="194" formatCode="&quot;Til&quot;;&quot;Til&quot;;&quot;Fra&quot;"/>
    <numFmt numFmtId="195" formatCode="[$€-2]\ #.##000_);[Red]\([$€-2]\ #.##000\)"/>
  </numFmts>
  <fonts count="42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0"/>
      <color indexed="12"/>
      <name val="Arial"/>
      <family val="2"/>
    </font>
    <font>
      <u val="single"/>
      <sz val="10"/>
      <name val="Arial"/>
      <family val="2"/>
    </font>
    <font>
      <sz val="8"/>
      <name val="Tahoma"/>
      <family val="2"/>
    </font>
    <font>
      <b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7" fillId="21" borderId="2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29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1" fillId="30" borderId="3" applyNumberFormat="0" applyAlignment="0" applyProtection="0"/>
    <xf numFmtId="0" fontId="32" fillId="31" borderId="0" applyNumberFormat="0" applyBorder="0" applyAlignment="0" applyProtection="0"/>
    <xf numFmtId="0" fontId="33" fillId="21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0" applyNumberFormat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 quotePrefix="1">
      <alignment/>
    </xf>
    <xf numFmtId="3" fontId="0" fillId="0" borderId="0" xfId="0" applyNumberFormat="1" applyAlignment="1">
      <alignment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right"/>
    </xf>
    <xf numFmtId="9" fontId="0" fillId="33" borderId="0" xfId="0" applyNumberFormat="1" applyFill="1" applyAlignment="1">
      <alignment/>
    </xf>
    <xf numFmtId="0" fontId="3" fillId="33" borderId="0" xfId="0" applyFont="1" applyFill="1" applyAlignment="1">
      <alignment/>
    </xf>
    <xf numFmtId="187" fontId="0" fillId="0" borderId="10" xfId="0" applyNumberFormat="1" applyBorder="1" applyAlignment="1">
      <alignment/>
    </xf>
    <xf numFmtId="187" fontId="0" fillId="0" borderId="10" xfId="45" applyFont="1" applyBorder="1" applyAlignment="1">
      <alignment/>
    </xf>
    <xf numFmtId="0" fontId="0" fillId="0" borderId="11" xfId="0" applyFont="1" applyBorder="1" applyAlignment="1">
      <alignment/>
    </xf>
    <xf numFmtId="189" fontId="0" fillId="0" borderId="11" xfId="0" applyNumberFormat="1" applyFont="1" applyBorder="1" applyAlignment="1">
      <alignment/>
    </xf>
    <xf numFmtId="0" fontId="0" fillId="0" borderId="0" xfId="0" applyAlignment="1">
      <alignment horizontal="left"/>
    </xf>
    <xf numFmtId="9" fontId="0" fillId="0" borderId="0" xfId="0" applyNumberFormat="1" applyAlignment="1">
      <alignment/>
    </xf>
    <xf numFmtId="3" fontId="0" fillId="0" borderId="11" xfId="0" applyNumberFormat="1" applyBorder="1" applyAlignment="1">
      <alignment/>
    </xf>
    <xf numFmtId="0" fontId="3" fillId="33" borderId="0" xfId="0" applyFont="1" applyFill="1" applyBorder="1" applyAlignment="1">
      <alignment/>
    </xf>
    <xf numFmtId="0" fontId="0" fillId="33" borderId="0" xfId="0" applyFont="1" applyFill="1" applyAlignment="1">
      <alignment/>
    </xf>
    <xf numFmtId="0" fontId="6" fillId="33" borderId="12" xfId="0" applyFont="1" applyFill="1" applyBorder="1" applyAlignment="1">
      <alignment/>
    </xf>
    <xf numFmtId="187" fontId="1" fillId="33" borderId="12" xfId="45" applyFont="1" applyFill="1" applyBorder="1" applyAlignment="1">
      <alignment/>
    </xf>
    <xf numFmtId="9" fontId="1" fillId="33" borderId="12" xfId="0" applyNumberFormat="1" applyFont="1" applyFill="1" applyBorder="1" applyAlignment="1">
      <alignment/>
    </xf>
    <xf numFmtId="3" fontId="0" fillId="0" borderId="11" xfId="0" applyNumberFormat="1" applyFont="1" applyBorder="1" applyAlignment="1">
      <alignment/>
    </xf>
    <xf numFmtId="9" fontId="0" fillId="0" borderId="11" xfId="0" applyNumberFormat="1" applyFont="1" applyBorder="1" applyAlignment="1">
      <alignment/>
    </xf>
    <xf numFmtId="0" fontId="0" fillId="0" borderId="10" xfId="0" applyNumberFormat="1" applyBorder="1" applyAlignment="1">
      <alignment/>
    </xf>
    <xf numFmtId="190" fontId="1" fillId="33" borderId="12" xfId="0" applyNumberFormat="1" applyFont="1" applyFill="1" applyBorder="1" applyAlignment="1">
      <alignment/>
    </xf>
    <xf numFmtId="187" fontId="0" fillId="0" borderId="10" xfId="45" applyNumberFormat="1" applyFont="1" applyBorder="1" applyAlignment="1">
      <alignment/>
    </xf>
    <xf numFmtId="190" fontId="0" fillId="0" borderId="0" xfId="0" applyNumberFormat="1" applyAlignment="1">
      <alignment/>
    </xf>
    <xf numFmtId="190" fontId="0" fillId="0" borderId="11" xfId="0" applyNumberFormat="1" applyFont="1" applyBorder="1" applyAlignment="1">
      <alignment/>
    </xf>
    <xf numFmtId="187" fontId="0" fillId="0" borderId="10" xfId="45" applyNumberFormat="1" applyBorder="1" applyAlignment="1">
      <alignment/>
    </xf>
    <xf numFmtId="187" fontId="0" fillId="0" borderId="10" xfId="45" applyBorder="1" applyAlignment="1">
      <alignment/>
    </xf>
    <xf numFmtId="4" fontId="0" fillId="0" borderId="0" xfId="0" applyNumberFormat="1" applyAlignment="1">
      <alignment/>
    </xf>
    <xf numFmtId="10" fontId="0" fillId="0" borderId="0" xfId="0" applyNumberFormat="1" applyAlignment="1">
      <alignment/>
    </xf>
    <xf numFmtId="189" fontId="1" fillId="33" borderId="12" xfId="45" applyNumberFormat="1" applyFont="1" applyFill="1" applyBorder="1" applyAlignment="1">
      <alignment/>
    </xf>
    <xf numFmtId="187" fontId="1" fillId="33" borderId="12" xfId="45" applyNumberFormat="1" applyFont="1" applyFill="1" applyBorder="1" applyAlignment="1">
      <alignment/>
    </xf>
  </cellXfs>
  <cellStyles count="47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arve1" xfId="36"/>
    <cellStyle name="Farve2" xfId="37"/>
    <cellStyle name="Farve3" xfId="38"/>
    <cellStyle name="Farve4" xfId="39"/>
    <cellStyle name="Farve5" xfId="40"/>
    <cellStyle name="Farve6" xfId="41"/>
    <cellStyle name="Forklarende tekst" xfId="42"/>
    <cellStyle name="God" xfId="43"/>
    <cellStyle name="Input" xfId="44"/>
    <cellStyle name="Comma" xfId="45"/>
    <cellStyle name="Comma [0]" xfId="46"/>
    <cellStyle name="Kontrollér celle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1.v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2.v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3.v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4.v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15.v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16.v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7.v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18.v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19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20.v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comments" Target="../comments21.xml" /><Relationship Id="rId2" Type="http://schemas.openxmlformats.org/officeDocument/2006/relationships/vmlDrawing" Target="../drawings/vmlDrawing21.v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comments" Target="../comments22.xml" /><Relationship Id="rId2" Type="http://schemas.openxmlformats.org/officeDocument/2006/relationships/vmlDrawing" Target="../drawings/vmlDrawing22.v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comments" Target="../comments23.xml" /><Relationship Id="rId2" Type="http://schemas.openxmlformats.org/officeDocument/2006/relationships/vmlDrawing" Target="../drawings/vmlDrawing23.v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comments" Target="../comments24.xml" /><Relationship Id="rId2" Type="http://schemas.openxmlformats.org/officeDocument/2006/relationships/vmlDrawing" Target="../drawings/vmlDrawing24.vml" /><Relationship Id="rId3" Type="http://schemas.openxmlformats.org/officeDocument/2006/relationships/printerSettings" Target="../printerSettings/printerSettings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4"/>
  <sheetViews>
    <sheetView tabSelected="1" zoomScalePageLayoutView="0" workbookViewId="0" topLeftCell="A1">
      <selection activeCell="X12" sqref="X12"/>
    </sheetView>
  </sheetViews>
  <sheetFormatPr defaultColWidth="9.140625" defaultRowHeight="12.75"/>
  <cols>
    <col min="2" max="2" width="6.7109375" style="0" customWidth="1"/>
    <col min="4" max="4" width="3.7109375" style="0" customWidth="1"/>
    <col min="6" max="6" width="11.8515625" style="0" bestFit="1" customWidth="1"/>
    <col min="7" max="8" width="1.7109375" style="0" customWidth="1"/>
    <col min="9" max="9" width="10.421875" style="0" customWidth="1"/>
    <col min="10" max="13" width="1.7109375" style="0" customWidth="1"/>
    <col min="14" max="14" width="6.57421875" style="0" customWidth="1"/>
    <col min="15" max="15" width="4.7109375" style="0" customWidth="1"/>
    <col min="17" max="17" width="11.8515625" style="0" bestFit="1" customWidth="1"/>
    <col min="21" max="21" width="10.7109375" style="0" customWidth="1"/>
  </cols>
  <sheetData>
    <row r="1" ht="18">
      <c r="A1" s="1" t="s">
        <v>40</v>
      </c>
    </row>
    <row r="3" spans="1:18" ht="12.75">
      <c r="A3" s="5" t="s">
        <v>14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</row>
    <row r="4" spans="1:21" ht="12.75">
      <c r="A4" s="7" t="s">
        <v>3</v>
      </c>
      <c r="B4" s="6" t="s">
        <v>1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33">
        <v>595057.8576000001</v>
      </c>
      <c r="R4" s="5" t="s">
        <v>8</v>
      </c>
      <c r="U4" s="31"/>
    </row>
    <row r="5" spans="1:18" ht="12.75">
      <c r="A5" s="7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</row>
    <row r="6" spans="1:18" ht="12.75">
      <c r="A6" s="7" t="s">
        <v>4</v>
      </c>
      <c r="B6" s="6" t="s">
        <v>2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25">
        <v>0.8</v>
      </c>
      <c r="R6" s="6"/>
    </row>
    <row r="7" spans="1:18" ht="12.75">
      <c r="A7" s="7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8"/>
      <c r="R7" s="6"/>
    </row>
    <row r="8" spans="1:18" ht="12.75">
      <c r="A8" s="7" t="s">
        <v>5</v>
      </c>
      <c r="B8" s="6" t="s">
        <v>30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19"/>
      <c r="R8" s="6"/>
    </row>
    <row r="9" spans="1:18" ht="12.75">
      <c r="A9" s="7"/>
      <c r="B9" s="18" t="s">
        <v>33</v>
      </c>
      <c r="C9" s="18"/>
      <c r="D9" s="18"/>
      <c r="E9" s="18"/>
      <c r="F9" s="18"/>
      <c r="G9" s="6"/>
      <c r="H9" s="6"/>
      <c r="I9" s="6"/>
      <c r="J9" s="6"/>
      <c r="K9" s="6"/>
      <c r="L9" s="6"/>
      <c r="M9" s="6"/>
      <c r="N9" s="6"/>
      <c r="O9" s="6"/>
      <c r="P9" s="6"/>
      <c r="Q9" s="17"/>
      <c r="R9" s="6"/>
    </row>
    <row r="10" spans="1:18" ht="12.75">
      <c r="A10" s="7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9"/>
      <c r="R10" s="6"/>
    </row>
    <row r="11" spans="1:18" ht="12.75">
      <c r="A11" s="7" t="s">
        <v>6</v>
      </c>
      <c r="B11" s="6" t="s">
        <v>25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19"/>
      <c r="R11" s="6"/>
    </row>
    <row r="12" spans="1:18" ht="12.75">
      <c r="A12" s="7"/>
      <c r="B12" s="18" t="s">
        <v>33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17"/>
      <c r="R12" s="6"/>
    </row>
    <row r="13" spans="1:18" ht="12.75">
      <c r="A13" s="7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9"/>
      <c r="R13" s="6"/>
    </row>
    <row r="14" spans="1:18" ht="12.75">
      <c r="A14" s="7" t="s">
        <v>7</v>
      </c>
      <c r="B14" s="6" t="s">
        <v>26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19"/>
      <c r="R14" s="6"/>
    </row>
    <row r="15" spans="1:18" ht="12.7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</row>
    <row r="16" spans="1:18" ht="12.75">
      <c r="A16" s="6" t="s">
        <v>9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</row>
    <row r="17" spans="1:18" ht="12.75">
      <c r="A17" s="6" t="s">
        <v>34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</row>
    <row r="18" spans="1:18" ht="12.75">
      <c r="A18" s="6" t="s">
        <v>13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</row>
    <row r="20" spans="6:19" ht="12.75">
      <c r="F20" s="2" t="s">
        <v>21</v>
      </c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S20" s="2"/>
    </row>
    <row r="21" spans="1:6" ht="12.75">
      <c r="A21" t="s">
        <v>16</v>
      </c>
      <c r="F21" t="s">
        <v>35</v>
      </c>
    </row>
    <row r="23" spans="6:15" ht="12.75">
      <c r="F23" s="12">
        <f>Q11</f>
        <v>0</v>
      </c>
      <c r="G23" s="12" t="s">
        <v>17</v>
      </c>
      <c r="H23" s="12"/>
      <c r="I23" s="13">
        <f>Q4</f>
        <v>595057.8576000001</v>
      </c>
      <c r="J23" s="2"/>
      <c r="K23" s="2"/>
      <c r="L23" s="2"/>
      <c r="M23" s="2"/>
      <c r="N23" s="2"/>
      <c r="O23" s="2"/>
    </row>
    <row r="24" spans="1:18" ht="13.5" thickBot="1">
      <c r="A24" t="s">
        <v>10</v>
      </c>
      <c r="E24" s="3" t="s">
        <v>11</v>
      </c>
      <c r="I24" s="14">
        <f>Q8</f>
        <v>0</v>
      </c>
      <c r="P24" s="3" t="s">
        <v>11</v>
      </c>
      <c r="Q24" s="29" t="e">
        <f>Q11*Q4/Q8</f>
        <v>#DIV/0!</v>
      </c>
      <c r="R24" t="s">
        <v>8</v>
      </c>
    </row>
    <row r="27" spans="1:9" ht="12.75">
      <c r="A27" t="s">
        <v>32</v>
      </c>
      <c r="I27" t="s">
        <v>22</v>
      </c>
    </row>
    <row r="30" spans="1:18" ht="13.5" thickBot="1">
      <c r="A30" t="s">
        <v>10</v>
      </c>
      <c r="E30" s="3" t="s">
        <v>11</v>
      </c>
      <c r="F30" s="4" t="e">
        <f>Q24</f>
        <v>#DIV/0!</v>
      </c>
      <c r="G30" s="4" t="s">
        <v>18</v>
      </c>
      <c r="H30" s="4" t="s">
        <v>19</v>
      </c>
      <c r="I30" s="16" t="e">
        <f>Q24</f>
        <v>#DIV/0!</v>
      </c>
      <c r="J30" s="22" t="s">
        <v>17</v>
      </c>
      <c r="K30" s="22" t="s">
        <v>19</v>
      </c>
      <c r="L30" s="22">
        <v>1</v>
      </c>
      <c r="M30" s="22" t="s">
        <v>20</v>
      </c>
      <c r="N30" s="28">
        <f>Q6</f>
        <v>0.8</v>
      </c>
      <c r="O30" s="23" t="s">
        <v>23</v>
      </c>
      <c r="P30" t="s">
        <v>11</v>
      </c>
      <c r="Q30" s="10" t="e">
        <f>Q24+((Q24/Q6)*(1-Q6))</f>
        <v>#DIV/0!</v>
      </c>
      <c r="R30" t="s">
        <v>8</v>
      </c>
    </row>
    <row r="31" ht="12.75">
      <c r="I31" s="27">
        <f>Q6</f>
        <v>0.8</v>
      </c>
    </row>
    <row r="33" spans="1:5" ht="12.75">
      <c r="A33" t="s">
        <v>27</v>
      </c>
      <c r="D33">
        <f>Q14</f>
        <v>0</v>
      </c>
      <c r="E33" t="s">
        <v>28</v>
      </c>
    </row>
    <row r="34" spans="1:18" ht="13.5" thickBot="1">
      <c r="A34" t="s">
        <v>29</v>
      </c>
      <c r="Q34" s="30" t="e">
        <f>Q30/Q14</f>
        <v>#DIV/0!</v>
      </c>
      <c r="R34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34"/>
  <sheetViews>
    <sheetView zoomScalePageLayoutView="0" workbookViewId="0" topLeftCell="A1">
      <selection activeCell="T4" sqref="T4"/>
    </sheetView>
  </sheetViews>
  <sheetFormatPr defaultColWidth="9.140625" defaultRowHeight="12.75"/>
  <cols>
    <col min="2" max="2" width="6.7109375" style="0" customWidth="1"/>
    <col min="4" max="4" width="3.7109375" style="0" customWidth="1"/>
    <col min="6" max="6" width="11.8515625" style="0" bestFit="1" customWidth="1"/>
    <col min="7" max="8" width="1.7109375" style="0" customWidth="1"/>
    <col min="9" max="9" width="10.421875" style="0" customWidth="1"/>
    <col min="10" max="13" width="1.7109375" style="0" customWidth="1"/>
    <col min="14" max="14" width="6.57421875" style="0" customWidth="1"/>
    <col min="15" max="15" width="4.7109375" style="0" customWidth="1"/>
    <col min="17" max="17" width="11.8515625" style="0" bestFit="1" customWidth="1"/>
    <col min="21" max="21" width="10.7109375" style="0" customWidth="1"/>
  </cols>
  <sheetData>
    <row r="1" ht="18">
      <c r="A1" s="1" t="s">
        <v>0</v>
      </c>
    </row>
    <row r="3" spans="1:18" ht="12.75">
      <c r="A3" s="5" t="s">
        <v>14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</row>
    <row r="4" spans="1:21" ht="12.75">
      <c r="A4" s="7" t="s">
        <v>3</v>
      </c>
      <c r="B4" s="6" t="s">
        <v>1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33">
        <v>487097.2848</v>
      </c>
      <c r="R4" s="5" t="s">
        <v>8</v>
      </c>
      <c r="U4" s="31"/>
    </row>
    <row r="5" spans="1:18" ht="12.75">
      <c r="A5" s="7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</row>
    <row r="6" spans="1:18" ht="12.75">
      <c r="A6" s="7" t="s">
        <v>4</v>
      </c>
      <c r="B6" s="6" t="s">
        <v>2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25">
        <v>0.82</v>
      </c>
      <c r="R6" s="6"/>
    </row>
    <row r="7" spans="1:18" ht="12.75">
      <c r="A7" s="7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8"/>
      <c r="R7" s="6"/>
    </row>
    <row r="8" spans="1:18" ht="12.75">
      <c r="A8" s="7" t="s">
        <v>5</v>
      </c>
      <c r="B8" s="6" t="s">
        <v>30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19"/>
      <c r="R8" s="6"/>
    </row>
    <row r="9" spans="1:18" ht="12.75">
      <c r="A9" s="7"/>
      <c r="B9" s="18" t="s">
        <v>33</v>
      </c>
      <c r="C9" s="18"/>
      <c r="D9" s="18"/>
      <c r="E9" s="18"/>
      <c r="F9" s="18"/>
      <c r="G9" s="6"/>
      <c r="H9" s="6"/>
      <c r="I9" s="6"/>
      <c r="J9" s="6"/>
      <c r="K9" s="6"/>
      <c r="L9" s="6"/>
      <c r="M9" s="6"/>
      <c r="N9" s="6"/>
      <c r="O9" s="6"/>
      <c r="P9" s="6"/>
      <c r="Q9" s="17"/>
      <c r="R9" s="6"/>
    </row>
    <row r="10" spans="1:18" ht="12.75">
      <c r="A10" s="7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9"/>
      <c r="R10" s="6"/>
    </row>
    <row r="11" spans="1:18" ht="12.75">
      <c r="A11" s="7" t="s">
        <v>6</v>
      </c>
      <c r="B11" s="6" t="s">
        <v>25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19"/>
      <c r="R11" s="6"/>
    </row>
    <row r="12" spans="1:18" ht="12.75">
      <c r="A12" s="7"/>
      <c r="B12" s="18" t="s">
        <v>33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17"/>
      <c r="R12" s="6"/>
    </row>
    <row r="13" spans="1:18" ht="12.75">
      <c r="A13" s="7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9"/>
      <c r="R13" s="6"/>
    </row>
    <row r="14" spans="1:18" ht="12.75">
      <c r="A14" s="7" t="s">
        <v>7</v>
      </c>
      <c r="B14" s="6" t="s">
        <v>26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19"/>
      <c r="R14" s="6"/>
    </row>
    <row r="15" spans="1:18" ht="12.7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</row>
    <row r="16" spans="1:18" ht="12.75">
      <c r="A16" s="6" t="s">
        <v>9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</row>
    <row r="17" spans="1:18" ht="12.75">
      <c r="A17" s="6" t="s">
        <v>34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</row>
    <row r="18" spans="1:18" ht="12.75">
      <c r="A18" s="6" t="s">
        <v>13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</row>
    <row r="20" spans="6:19" ht="12.75">
      <c r="F20" s="2" t="s">
        <v>21</v>
      </c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S20" s="2"/>
    </row>
    <row r="21" spans="1:6" ht="12.75">
      <c r="A21" t="s">
        <v>16</v>
      </c>
      <c r="F21" t="s">
        <v>35</v>
      </c>
    </row>
    <row r="23" spans="6:15" ht="12.75">
      <c r="F23" s="12">
        <v>0</v>
      </c>
      <c r="G23" s="12" t="s">
        <v>17</v>
      </c>
      <c r="H23" s="12"/>
      <c r="I23" s="13">
        <f>Q4</f>
        <v>487097.2848</v>
      </c>
      <c r="J23" s="2"/>
      <c r="K23" s="2"/>
      <c r="L23" s="2"/>
      <c r="M23" s="2"/>
      <c r="N23" s="2"/>
      <c r="O23" s="2"/>
    </row>
    <row r="24" spans="1:18" ht="13.5" thickBot="1">
      <c r="A24" t="s">
        <v>10</v>
      </c>
      <c r="E24" s="3" t="s">
        <v>11</v>
      </c>
      <c r="I24" s="14">
        <v>0</v>
      </c>
      <c r="P24" s="3" t="s">
        <v>11</v>
      </c>
      <c r="Q24" s="29" t="e">
        <v>#DIV/0!</v>
      </c>
      <c r="R24" t="s">
        <v>8</v>
      </c>
    </row>
    <row r="27" spans="1:9" ht="12.75">
      <c r="A27" t="s">
        <v>32</v>
      </c>
      <c r="I27" t="s">
        <v>22</v>
      </c>
    </row>
    <row r="30" spans="1:18" ht="13.5" thickBot="1">
      <c r="A30" t="s">
        <v>10</v>
      </c>
      <c r="E30" s="3" t="s">
        <v>11</v>
      </c>
      <c r="F30" s="4" t="e">
        <v>#DIV/0!</v>
      </c>
      <c r="G30" s="4" t="s">
        <v>18</v>
      </c>
      <c r="H30" s="4" t="s">
        <v>19</v>
      </c>
      <c r="I30" s="16" t="e">
        <v>#DIV/0!</v>
      </c>
      <c r="J30" s="22" t="s">
        <v>17</v>
      </c>
      <c r="K30" s="22" t="s">
        <v>19</v>
      </c>
      <c r="L30" s="22">
        <v>1</v>
      </c>
      <c r="M30" s="22" t="s">
        <v>20</v>
      </c>
      <c r="N30" s="28">
        <v>0.82</v>
      </c>
      <c r="O30" s="23" t="s">
        <v>23</v>
      </c>
      <c r="P30" t="s">
        <v>11</v>
      </c>
      <c r="Q30" s="10" t="e">
        <v>#DIV/0!</v>
      </c>
      <c r="R30" t="s">
        <v>8</v>
      </c>
    </row>
    <row r="31" ht="12.75">
      <c r="I31" s="27">
        <v>0.82</v>
      </c>
    </row>
    <row r="33" spans="1:5" ht="12.75">
      <c r="A33" t="s">
        <v>27</v>
      </c>
      <c r="D33">
        <v>0</v>
      </c>
      <c r="E33" t="s">
        <v>28</v>
      </c>
    </row>
    <row r="34" spans="1:18" ht="13.5" thickBot="1">
      <c r="A34" t="s">
        <v>29</v>
      </c>
      <c r="Q34" s="30" t="e">
        <v>#DIV/0!</v>
      </c>
      <c r="R34" t="s">
        <v>15</v>
      </c>
    </row>
  </sheetData>
  <sheetProtection/>
  <printOptions/>
  <pageMargins left="0.75" right="0.75" top="1" bottom="1" header="0.5" footer="0.5"/>
  <pageSetup orientation="portrait" paperSize="9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U34"/>
  <sheetViews>
    <sheetView zoomScalePageLayoutView="0" workbookViewId="0" topLeftCell="A1">
      <selection activeCell="I24" sqref="I24"/>
    </sheetView>
  </sheetViews>
  <sheetFormatPr defaultColWidth="9.140625" defaultRowHeight="12.75"/>
  <cols>
    <col min="2" max="2" width="6.7109375" style="0" customWidth="1"/>
    <col min="4" max="4" width="3.7109375" style="0" customWidth="1"/>
    <col min="6" max="6" width="11.8515625" style="0" bestFit="1" customWidth="1"/>
    <col min="7" max="8" width="1.7109375" style="0" customWidth="1"/>
    <col min="9" max="9" width="10.421875" style="0" customWidth="1"/>
    <col min="10" max="13" width="1.7109375" style="0" customWidth="1"/>
    <col min="14" max="14" width="6.57421875" style="0" customWidth="1"/>
    <col min="15" max="15" width="4.7109375" style="0" customWidth="1"/>
    <col min="17" max="17" width="11.8515625" style="0" bestFit="1" customWidth="1"/>
    <col min="21" max="21" width="10.7109375" style="0" customWidth="1"/>
  </cols>
  <sheetData>
    <row r="1" ht="18">
      <c r="A1" s="1" t="s">
        <v>0</v>
      </c>
    </row>
    <row r="3" spans="1:18" ht="12.75">
      <c r="A3" s="5" t="s">
        <v>14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</row>
    <row r="4" spans="1:21" ht="12.75">
      <c r="A4" s="7" t="s">
        <v>3</v>
      </c>
      <c r="B4" s="6" t="s">
        <v>1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34">
        <v>480619</v>
      </c>
      <c r="R4" s="5" t="s">
        <v>8</v>
      </c>
      <c r="U4" s="31"/>
    </row>
    <row r="5" spans="1:18" ht="12.75">
      <c r="A5" s="7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</row>
    <row r="6" spans="1:18" ht="12.75">
      <c r="A6" s="7" t="s">
        <v>4</v>
      </c>
      <c r="B6" s="6" t="s">
        <v>2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25">
        <v>0.82</v>
      </c>
      <c r="R6" s="6"/>
    </row>
    <row r="7" spans="1:18" ht="12.75">
      <c r="A7" s="7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8"/>
      <c r="R7" s="6"/>
    </row>
    <row r="8" spans="1:18" ht="12.75">
      <c r="A8" s="7" t="s">
        <v>5</v>
      </c>
      <c r="B8" s="6" t="s">
        <v>30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19"/>
      <c r="R8" s="6"/>
    </row>
    <row r="9" spans="1:18" ht="12.75">
      <c r="A9" s="7"/>
      <c r="B9" s="18" t="s">
        <v>33</v>
      </c>
      <c r="C9" s="18"/>
      <c r="D9" s="18"/>
      <c r="E9" s="18"/>
      <c r="F9" s="18"/>
      <c r="G9" s="6"/>
      <c r="H9" s="6"/>
      <c r="I9" s="6"/>
      <c r="J9" s="6"/>
      <c r="K9" s="6"/>
      <c r="L9" s="6"/>
      <c r="M9" s="6"/>
      <c r="N9" s="6"/>
      <c r="O9" s="6"/>
      <c r="P9" s="6"/>
      <c r="Q9" s="17"/>
      <c r="R9" s="6"/>
    </row>
    <row r="10" spans="1:18" ht="12.75">
      <c r="A10" s="7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9"/>
      <c r="R10" s="6"/>
    </row>
    <row r="11" spans="1:18" ht="12.75">
      <c r="A11" s="7" t="s">
        <v>6</v>
      </c>
      <c r="B11" s="6" t="s">
        <v>25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19"/>
      <c r="R11" s="6"/>
    </row>
    <row r="12" spans="1:18" ht="12.75">
      <c r="A12" s="7"/>
      <c r="B12" s="18" t="s">
        <v>33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17"/>
      <c r="R12" s="6"/>
    </row>
    <row r="13" spans="1:18" ht="12.75">
      <c r="A13" s="7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9"/>
      <c r="R13" s="6"/>
    </row>
    <row r="14" spans="1:18" ht="12.75">
      <c r="A14" s="7" t="s">
        <v>7</v>
      </c>
      <c r="B14" s="6" t="s">
        <v>26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19"/>
      <c r="R14" s="6"/>
    </row>
    <row r="15" spans="1:18" ht="12.7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</row>
    <row r="16" spans="1:18" ht="12.75">
      <c r="A16" s="6" t="s">
        <v>9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</row>
    <row r="17" spans="1:18" ht="12.75">
      <c r="A17" s="6" t="s">
        <v>34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</row>
    <row r="18" spans="1:18" ht="12.75">
      <c r="A18" s="6" t="s">
        <v>13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</row>
    <row r="20" spans="6:19" ht="12.75">
      <c r="F20" s="2" t="s">
        <v>21</v>
      </c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S20" s="2"/>
    </row>
    <row r="21" spans="1:6" ht="12.75">
      <c r="A21" t="s">
        <v>16</v>
      </c>
      <c r="F21" t="s">
        <v>35</v>
      </c>
    </row>
    <row r="23" spans="6:15" ht="12.75">
      <c r="F23" s="12">
        <v>0</v>
      </c>
      <c r="G23" s="12" t="s">
        <v>17</v>
      </c>
      <c r="H23" s="12"/>
      <c r="I23" s="13">
        <f>Q4</f>
        <v>480619</v>
      </c>
      <c r="J23" s="2"/>
      <c r="K23" s="2"/>
      <c r="L23" s="2"/>
      <c r="M23" s="2"/>
      <c r="N23" s="2"/>
      <c r="O23" s="2"/>
    </row>
    <row r="24" spans="1:18" ht="13.5" thickBot="1">
      <c r="A24" t="s">
        <v>10</v>
      </c>
      <c r="E24" s="3" t="s">
        <v>11</v>
      </c>
      <c r="I24" s="14">
        <v>0</v>
      </c>
      <c r="P24" s="3" t="s">
        <v>11</v>
      </c>
      <c r="Q24" s="29" t="e">
        <v>#DIV/0!</v>
      </c>
      <c r="R24" t="s">
        <v>8</v>
      </c>
    </row>
    <row r="27" spans="1:9" ht="12.75">
      <c r="A27" t="s">
        <v>32</v>
      </c>
      <c r="I27" t="s">
        <v>22</v>
      </c>
    </row>
    <row r="30" spans="1:18" ht="13.5" thickBot="1">
      <c r="A30" t="s">
        <v>10</v>
      </c>
      <c r="E30" s="3" t="s">
        <v>11</v>
      </c>
      <c r="F30" s="4" t="e">
        <v>#DIV/0!</v>
      </c>
      <c r="G30" s="4" t="s">
        <v>18</v>
      </c>
      <c r="H30" s="4" t="s">
        <v>19</v>
      </c>
      <c r="I30" s="16" t="e">
        <v>#DIV/0!</v>
      </c>
      <c r="J30" s="22" t="s">
        <v>17</v>
      </c>
      <c r="K30" s="22" t="s">
        <v>19</v>
      </c>
      <c r="L30" s="22">
        <v>1</v>
      </c>
      <c r="M30" s="22" t="s">
        <v>20</v>
      </c>
      <c r="N30" s="28">
        <v>0.82</v>
      </c>
      <c r="O30" s="23" t="s">
        <v>23</v>
      </c>
      <c r="P30" t="s">
        <v>11</v>
      </c>
      <c r="Q30" s="10" t="e">
        <v>#DIV/0!</v>
      </c>
      <c r="R30" t="s">
        <v>8</v>
      </c>
    </row>
    <row r="31" ht="12.75">
      <c r="I31" s="27">
        <v>0.82</v>
      </c>
    </row>
    <row r="33" spans="1:5" ht="12.75">
      <c r="A33" t="s">
        <v>27</v>
      </c>
      <c r="D33">
        <v>0</v>
      </c>
      <c r="E33" t="s">
        <v>28</v>
      </c>
    </row>
    <row r="34" spans="1:18" ht="13.5" thickBot="1">
      <c r="A34" t="s">
        <v>29</v>
      </c>
      <c r="Q34" s="30" t="e">
        <v>#DIV/0!</v>
      </c>
      <c r="R34" t="s">
        <v>15</v>
      </c>
    </row>
  </sheetData>
  <sheetProtection/>
  <printOptions/>
  <pageMargins left="0.75" right="0.75" top="1" bottom="1" header="0.5" footer="0.5"/>
  <pageSetup orientation="portrait" paperSize="9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U34"/>
  <sheetViews>
    <sheetView zoomScalePageLayoutView="0" workbookViewId="0" topLeftCell="A1">
      <selection activeCell="Q6" sqref="Q6"/>
    </sheetView>
  </sheetViews>
  <sheetFormatPr defaultColWidth="9.140625" defaultRowHeight="12.75"/>
  <cols>
    <col min="2" max="2" width="6.7109375" style="0" customWidth="1"/>
    <col min="4" max="4" width="3.7109375" style="0" customWidth="1"/>
    <col min="6" max="6" width="11.8515625" style="0" bestFit="1" customWidth="1"/>
    <col min="7" max="8" width="1.7109375" style="0" customWidth="1"/>
    <col min="9" max="9" width="10.421875" style="0" customWidth="1"/>
    <col min="10" max="13" width="1.7109375" style="0" customWidth="1"/>
    <col min="14" max="14" width="6.57421875" style="0" customWidth="1"/>
    <col min="15" max="15" width="4.7109375" style="0" customWidth="1"/>
    <col min="17" max="17" width="11.8515625" style="0" bestFit="1" customWidth="1"/>
    <col min="21" max="21" width="10.7109375" style="0" customWidth="1"/>
  </cols>
  <sheetData>
    <row r="1" ht="18">
      <c r="A1" s="1" t="s">
        <v>0</v>
      </c>
    </row>
    <row r="3" spans="1:18" ht="12.75">
      <c r="A3" s="5" t="s">
        <v>14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</row>
    <row r="4" spans="1:21" ht="12.75">
      <c r="A4" s="7" t="s">
        <v>3</v>
      </c>
      <c r="B4" s="6" t="s">
        <v>1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20">
        <v>476699.24793660914</v>
      </c>
      <c r="R4" s="5" t="s">
        <v>8</v>
      </c>
      <c r="U4" s="31"/>
    </row>
    <row r="5" spans="1:18" ht="12.75">
      <c r="A5" s="7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</row>
    <row r="6" spans="1:18" ht="12.75">
      <c r="A6" s="7" t="s">
        <v>4</v>
      </c>
      <c r="B6" s="6" t="s">
        <v>2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25">
        <v>0.8196</v>
      </c>
      <c r="R6" s="6"/>
    </row>
    <row r="7" spans="1:18" ht="12.75">
      <c r="A7" s="7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8"/>
      <c r="R7" s="6"/>
    </row>
    <row r="8" spans="1:18" ht="12.75">
      <c r="A8" s="7" t="s">
        <v>5</v>
      </c>
      <c r="B8" s="6" t="s">
        <v>30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19"/>
      <c r="R8" s="6"/>
    </row>
    <row r="9" spans="1:18" ht="12.75">
      <c r="A9" s="7"/>
      <c r="B9" s="18" t="s">
        <v>24</v>
      </c>
      <c r="C9" s="18"/>
      <c r="D9" s="18"/>
      <c r="E9" s="18"/>
      <c r="F9" s="18"/>
      <c r="G9" s="6"/>
      <c r="H9" s="6"/>
      <c r="I9" s="6"/>
      <c r="J9" s="6"/>
      <c r="K9" s="6"/>
      <c r="L9" s="6"/>
      <c r="M9" s="6"/>
      <c r="N9" s="6"/>
      <c r="O9" s="6"/>
      <c r="P9" s="6"/>
      <c r="Q9" s="17"/>
      <c r="R9" s="6"/>
    </row>
    <row r="10" spans="1:18" ht="12.75">
      <c r="A10" s="7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9"/>
      <c r="R10" s="6"/>
    </row>
    <row r="11" spans="1:18" ht="12.75">
      <c r="A11" s="7" t="s">
        <v>6</v>
      </c>
      <c r="B11" s="6" t="s">
        <v>25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19"/>
      <c r="R11" s="6"/>
    </row>
    <row r="12" spans="1:18" ht="12.75">
      <c r="A12" s="7"/>
      <c r="B12" s="18" t="s">
        <v>24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17"/>
      <c r="R12" s="6"/>
    </row>
    <row r="13" spans="1:18" ht="12.75">
      <c r="A13" s="7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9"/>
      <c r="R13" s="6"/>
    </row>
    <row r="14" spans="1:18" ht="12.75">
      <c r="A14" s="7" t="s">
        <v>7</v>
      </c>
      <c r="B14" s="6" t="s">
        <v>26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19"/>
      <c r="R14" s="6"/>
    </row>
    <row r="15" spans="1:18" ht="12.7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</row>
    <row r="16" spans="1:18" ht="12.75">
      <c r="A16" s="6" t="s">
        <v>9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</row>
    <row r="17" spans="1:18" ht="12.75">
      <c r="A17" s="6" t="s">
        <v>12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</row>
    <row r="18" spans="1:18" ht="12.75">
      <c r="A18" s="6" t="s">
        <v>13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</row>
    <row r="20" spans="6:19" ht="12.75">
      <c r="F20" s="2" t="s">
        <v>21</v>
      </c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S20" s="2"/>
    </row>
    <row r="21" spans="1:6" ht="12.75">
      <c r="A21" t="s">
        <v>16</v>
      </c>
      <c r="F21" t="s">
        <v>31</v>
      </c>
    </row>
    <row r="23" spans="6:15" ht="12.75">
      <c r="F23" s="12">
        <f>Q11</f>
        <v>0</v>
      </c>
      <c r="G23" s="12" t="s">
        <v>17</v>
      </c>
      <c r="H23" s="12"/>
      <c r="I23" s="13">
        <f>Q4</f>
        <v>476699.24793660914</v>
      </c>
      <c r="J23" s="2"/>
      <c r="K23" s="2"/>
      <c r="L23" s="2"/>
      <c r="M23" s="2"/>
      <c r="N23" s="2"/>
      <c r="O23" s="2"/>
    </row>
    <row r="24" spans="1:18" ht="13.5" thickBot="1">
      <c r="A24" t="s">
        <v>10</v>
      </c>
      <c r="E24" s="3" t="s">
        <v>11</v>
      </c>
      <c r="I24" s="14">
        <f>Q8</f>
        <v>0</v>
      </c>
      <c r="P24" s="3" t="s">
        <v>11</v>
      </c>
      <c r="Q24" s="29" t="e">
        <f>Q11*Q4/Q8</f>
        <v>#DIV/0!</v>
      </c>
      <c r="R24" t="s">
        <v>8</v>
      </c>
    </row>
    <row r="27" spans="1:9" ht="12.75">
      <c r="A27" t="s">
        <v>32</v>
      </c>
      <c r="I27" t="s">
        <v>22</v>
      </c>
    </row>
    <row r="30" spans="1:18" ht="13.5" thickBot="1">
      <c r="A30" t="s">
        <v>10</v>
      </c>
      <c r="E30" s="3" t="s">
        <v>11</v>
      </c>
      <c r="F30" s="4" t="e">
        <f>Q24</f>
        <v>#DIV/0!</v>
      </c>
      <c r="G30" s="4" t="s">
        <v>18</v>
      </c>
      <c r="H30" s="4" t="s">
        <v>19</v>
      </c>
      <c r="I30" s="16" t="e">
        <f>Q24</f>
        <v>#DIV/0!</v>
      </c>
      <c r="J30" s="22" t="s">
        <v>17</v>
      </c>
      <c r="K30" s="22" t="s">
        <v>19</v>
      </c>
      <c r="L30" s="22">
        <v>1</v>
      </c>
      <c r="M30" s="22" t="s">
        <v>20</v>
      </c>
      <c r="N30" s="28">
        <f>Q6</f>
        <v>0.8196</v>
      </c>
      <c r="O30" s="23" t="s">
        <v>23</v>
      </c>
      <c r="P30" t="s">
        <v>11</v>
      </c>
      <c r="Q30" s="10" t="e">
        <f>Q24+((Q24/Q6)*(1-Q6))</f>
        <v>#DIV/0!</v>
      </c>
      <c r="R30" t="s">
        <v>8</v>
      </c>
    </row>
    <row r="31" ht="12.75">
      <c r="I31" s="27">
        <f>Q6</f>
        <v>0.8196</v>
      </c>
    </row>
    <row r="33" spans="1:5" ht="12.75">
      <c r="A33" t="s">
        <v>27</v>
      </c>
      <c r="D33">
        <f>Q14</f>
        <v>0</v>
      </c>
      <c r="E33" t="s">
        <v>28</v>
      </c>
    </row>
    <row r="34" spans="1:18" ht="13.5" thickBot="1">
      <c r="A34" t="s">
        <v>29</v>
      </c>
      <c r="Q34" s="30" t="e">
        <f>Q30/Q14</f>
        <v>#DIV/0!</v>
      </c>
      <c r="R34" t="s">
        <v>15</v>
      </c>
    </row>
  </sheetData>
  <sheetProtection/>
  <printOptions/>
  <pageMargins left="0.75" right="0.75" top="1" bottom="1" header="0.5" footer="0.5"/>
  <pageSetup orientation="portrait" paperSize="9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U34"/>
  <sheetViews>
    <sheetView zoomScalePageLayoutView="0" workbookViewId="0" topLeftCell="A1">
      <selection activeCell="Q14" sqref="Q14"/>
    </sheetView>
  </sheetViews>
  <sheetFormatPr defaultColWidth="9.140625" defaultRowHeight="12.75"/>
  <cols>
    <col min="2" max="2" width="6.7109375" style="0" customWidth="1"/>
    <col min="4" max="4" width="3.7109375" style="0" customWidth="1"/>
    <col min="6" max="6" width="11.8515625" style="0" bestFit="1" customWidth="1"/>
    <col min="7" max="8" width="1.7109375" style="0" customWidth="1"/>
    <col min="9" max="9" width="10.421875" style="0" customWidth="1"/>
    <col min="10" max="13" width="1.7109375" style="0" customWidth="1"/>
    <col min="14" max="14" width="6.57421875" style="0" customWidth="1"/>
    <col min="15" max="15" width="4.7109375" style="0" customWidth="1"/>
    <col min="17" max="17" width="11.8515625" style="0" bestFit="1" customWidth="1"/>
    <col min="21" max="21" width="10.7109375" style="0" customWidth="1"/>
  </cols>
  <sheetData>
    <row r="1" ht="18">
      <c r="A1" s="1" t="s">
        <v>0</v>
      </c>
    </row>
    <row r="3" spans="1:18" ht="12.75">
      <c r="A3" s="5" t="s">
        <v>14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</row>
    <row r="4" spans="1:21" ht="12.75">
      <c r="A4" s="7" t="s">
        <v>3</v>
      </c>
      <c r="B4" s="6" t="s">
        <v>1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20">
        <v>462174.52387788676</v>
      </c>
      <c r="R4" s="5" t="s">
        <v>8</v>
      </c>
      <c r="U4" s="31"/>
    </row>
    <row r="5" spans="1:18" ht="12.75">
      <c r="A5" s="7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</row>
    <row r="6" spans="1:18" ht="12.75">
      <c r="A6" s="7" t="s">
        <v>4</v>
      </c>
      <c r="B6" s="6" t="s">
        <v>2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25">
        <v>0.8196</v>
      </c>
      <c r="R6" s="6"/>
    </row>
    <row r="7" spans="1:18" ht="12.75">
      <c r="A7" s="7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8"/>
      <c r="R7" s="6"/>
    </row>
    <row r="8" spans="1:18" ht="12.75">
      <c r="A8" s="7" t="s">
        <v>5</v>
      </c>
      <c r="B8" s="6" t="s">
        <v>30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19"/>
      <c r="R8" s="6"/>
    </row>
    <row r="9" spans="1:18" ht="12.75">
      <c r="A9" s="7"/>
      <c r="B9" s="18" t="s">
        <v>24</v>
      </c>
      <c r="C9" s="18"/>
      <c r="D9" s="18"/>
      <c r="E9" s="18"/>
      <c r="F9" s="18"/>
      <c r="G9" s="6"/>
      <c r="H9" s="6"/>
      <c r="I9" s="6"/>
      <c r="J9" s="6"/>
      <c r="K9" s="6"/>
      <c r="L9" s="6"/>
      <c r="M9" s="6"/>
      <c r="N9" s="6"/>
      <c r="O9" s="6"/>
      <c r="P9" s="6"/>
      <c r="Q9" s="17"/>
      <c r="R9" s="6"/>
    </row>
    <row r="10" spans="1:18" ht="12.75">
      <c r="A10" s="7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9"/>
      <c r="R10" s="6"/>
    </row>
    <row r="11" spans="1:18" ht="12.75">
      <c r="A11" s="7" t="s">
        <v>6</v>
      </c>
      <c r="B11" s="6" t="s">
        <v>25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19"/>
      <c r="R11" s="6"/>
    </row>
    <row r="12" spans="1:18" ht="12.75">
      <c r="A12" s="7"/>
      <c r="B12" s="18" t="s">
        <v>24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17"/>
      <c r="R12" s="6"/>
    </row>
    <row r="13" spans="1:18" ht="12.75">
      <c r="A13" s="7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9"/>
      <c r="R13" s="6"/>
    </row>
    <row r="14" spans="1:18" ht="12.75">
      <c r="A14" s="7" t="s">
        <v>7</v>
      </c>
      <c r="B14" s="6" t="s">
        <v>26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19"/>
      <c r="R14" s="6"/>
    </row>
    <row r="15" spans="1:18" ht="12.7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</row>
    <row r="16" spans="1:18" ht="12.75">
      <c r="A16" s="6" t="s">
        <v>9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</row>
    <row r="17" spans="1:18" ht="12.75">
      <c r="A17" s="6" t="s">
        <v>12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</row>
    <row r="18" spans="1:18" ht="12.75">
      <c r="A18" s="6" t="s">
        <v>13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</row>
    <row r="20" spans="6:19" ht="12.75">
      <c r="F20" s="2" t="s">
        <v>21</v>
      </c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S20" s="2"/>
    </row>
    <row r="21" spans="1:6" ht="12.75">
      <c r="A21" t="s">
        <v>16</v>
      </c>
      <c r="F21" t="s">
        <v>31</v>
      </c>
    </row>
    <row r="23" spans="6:15" ht="12.75">
      <c r="F23" s="12">
        <f>Q11</f>
        <v>0</v>
      </c>
      <c r="G23" s="12" t="s">
        <v>17</v>
      </c>
      <c r="H23" s="12"/>
      <c r="I23" s="13">
        <f>Q4</f>
        <v>462174.52387788676</v>
      </c>
      <c r="J23" s="2"/>
      <c r="K23" s="2"/>
      <c r="L23" s="2"/>
      <c r="M23" s="2"/>
      <c r="N23" s="2"/>
      <c r="O23" s="2"/>
    </row>
    <row r="24" spans="1:18" ht="13.5" thickBot="1">
      <c r="A24" t="s">
        <v>10</v>
      </c>
      <c r="E24" s="3" t="s">
        <v>11</v>
      </c>
      <c r="I24" s="14">
        <f>Q8</f>
        <v>0</v>
      </c>
      <c r="P24" s="3" t="s">
        <v>11</v>
      </c>
      <c r="Q24" s="29" t="e">
        <f>Q11*Q4/Q8</f>
        <v>#DIV/0!</v>
      </c>
      <c r="R24" t="s">
        <v>8</v>
      </c>
    </row>
    <row r="27" spans="1:9" ht="12.75">
      <c r="A27" t="s">
        <v>32</v>
      </c>
      <c r="I27" t="s">
        <v>22</v>
      </c>
    </row>
    <row r="30" spans="1:18" ht="13.5" thickBot="1">
      <c r="A30" t="s">
        <v>10</v>
      </c>
      <c r="E30" s="3" t="s">
        <v>11</v>
      </c>
      <c r="F30" s="4" t="e">
        <f>Q24</f>
        <v>#DIV/0!</v>
      </c>
      <c r="G30" s="4" t="s">
        <v>18</v>
      </c>
      <c r="H30" s="4" t="s">
        <v>19</v>
      </c>
      <c r="I30" s="16" t="e">
        <f>Q24</f>
        <v>#DIV/0!</v>
      </c>
      <c r="J30" s="22" t="s">
        <v>17</v>
      </c>
      <c r="K30" s="22" t="s">
        <v>19</v>
      </c>
      <c r="L30" s="22">
        <v>1</v>
      </c>
      <c r="M30" s="22" t="s">
        <v>20</v>
      </c>
      <c r="N30" s="28">
        <f>Q6</f>
        <v>0.8196</v>
      </c>
      <c r="O30" s="23" t="s">
        <v>23</v>
      </c>
      <c r="P30" t="s">
        <v>11</v>
      </c>
      <c r="Q30" s="10" t="e">
        <f>Q24+((Q24/Q6)*(1-Q6))</f>
        <v>#DIV/0!</v>
      </c>
      <c r="R30" t="s">
        <v>8</v>
      </c>
    </row>
    <row r="31" ht="12.75">
      <c r="I31" s="27">
        <f>Q6</f>
        <v>0.8196</v>
      </c>
    </row>
    <row r="33" spans="1:5" ht="12.75">
      <c r="A33" t="s">
        <v>27</v>
      </c>
      <c r="D33">
        <f>Q14</f>
        <v>0</v>
      </c>
      <c r="E33" t="s">
        <v>28</v>
      </c>
    </row>
    <row r="34" spans="1:18" ht="13.5" thickBot="1">
      <c r="A34" t="s">
        <v>29</v>
      </c>
      <c r="Q34" s="30" t="e">
        <f>Q30/Q14</f>
        <v>#DIV/0!</v>
      </c>
      <c r="R34" t="s">
        <v>15</v>
      </c>
    </row>
  </sheetData>
  <sheetProtection/>
  <printOptions/>
  <pageMargins left="0.75" right="0.75" top="1" bottom="1" header="0.5" footer="0.5"/>
  <pageSetup orientation="portrait" paperSize="9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U34"/>
  <sheetViews>
    <sheetView zoomScalePageLayoutView="0" workbookViewId="0" topLeftCell="A1">
      <selection activeCell="Q4" sqref="Q4"/>
    </sheetView>
  </sheetViews>
  <sheetFormatPr defaultColWidth="9.140625" defaultRowHeight="12.75"/>
  <cols>
    <col min="2" max="2" width="6.7109375" style="0" customWidth="1"/>
    <col min="4" max="4" width="3.7109375" style="0" customWidth="1"/>
    <col min="6" max="6" width="11.8515625" style="0" bestFit="1" customWidth="1"/>
    <col min="7" max="8" width="1.7109375" style="0" customWidth="1"/>
    <col min="9" max="9" width="10.421875" style="0" customWidth="1"/>
    <col min="10" max="13" width="1.7109375" style="0" customWidth="1"/>
    <col min="14" max="14" width="6.57421875" style="0" customWidth="1"/>
    <col min="15" max="15" width="4.7109375" style="0" customWidth="1"/>
    <col min="17" max="17" width="11.8515625" style="0" bestFit="1" customWidth="1"/>
    <col min="21" max="21" width="10.7109375" style="0" customWidth="1"/>
  </cols>
  <sheetData>
    <row r="1" ht="18">
      <c r="A1" s="1" t="s">
        <v>0</v>
      </c>
    </row>
    <row r="3" spans="1:18" ht="12.75">
      <c r="A3" s="5" t="s">
        <v>14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</row>
    <row r="4" spans="1:21" ht="12.75">
      <c r="A4" s="7" t="s">
        <v>3</v>
      </c>
      <c r="B4" s="6" t="s">
        <v>1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20">
        <v>459347.92</v>
      </c>
      <c r="R4" s="5" t="s">
        <v>8</v>
      </c>
      <c r="U4" s="31"/>
    </row>
    <row r="5" spans="1:18" ht="12.75">
      <c r="A5" s="7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</row>
    <row r="6" spans="1:18" ht="12.75">
      <c r="A6" s="7" t="s">
        <v>4</v>
      </c>
      <c r="B6" s="6" t="s">
        <v>2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25">
        <v>0.8196</v>
      </c>
      <c r="R6" s="6"/>
    </row>
    <row r="7" spans="1:18" ht="12.75">
      <c r="A7" s="7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8"/>
      <c r="R7" s="6"/>
    </row>
    <row r="8" spans="1:18" ht="12.75">
      <c r="A8" s="7" t="s">
        <v>5</v>
      </c>
      <c r="B8" s="6" t="s">
        <v>30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19"/>
      <c r="R8" s="6"/>
    </row>
    <row r="9" spans="1:18" ht="12.75">
      <c r="A9" s="7"/>
      <c r="B9" s="18" t="s">
        <v>24</v>
      </c>
      <c r="C9" s="18"/>
      <c r="D9" s="18"/>
      <c r="E9" s="18"/>
      <c r="F9" s="18"/>
      <c r="G9" s="6"/>
      <c r="H9" s="6"/>
      <c r="I9" s="6"/>
      <c r="J9" s="6"/>
      <c r="K9" s="6"/>
      <c r="L9" s="6"/>
      <c r="M9" s="6"/>
      <c r="N9" s="6"/>
      <c r="O9" s="6"/>
      <c r="P9" s="6"/>
      <c r="Q9" s="17"/>
      <c r="R9" s="6"/>
    </row>
    <row r="10" spans="1:18" ht="12.75">
      <c r="A10" s="7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9"/>
      <c r="R10" s="6"/>
    </row>
    <row r="11" spans="1:18" ht="12.75">
      <c r="A11" s="7" t="s">
        <v>6</v>
      </c>
      <c r="B11" s="6" t="s">
        <v>25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19"/>
      <c r="R11" s="6"/>
    </row>
    <row r="12" spans="1:18" ht="12.75">
      <c r="A12" s="7"/>
      <c r="B12" s="18" t="s">
        <v>24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17"/>
      <c r="R12" s="6"/>
    </row>
    <row r="13" spans="1:18" ht="12.75">
      <c r="A13" s="7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9"/>
      <c r="R13" s="6"/>
    </row>
    <row r="14" spans="1:18" ht="12.75">
      <c r="A14" s="7" t="s">
        <v>7</v>
      </c>
      <c r="B14" s="6" t="s">
        <v>26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19"/>
      <c r="R14" s="6"/>
    </row>
    <row r="15" spans="1:18" ht="12.7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</row>
    <row r="16" spans="1:18" ht="12.75">
      <c r="A16" s="6" t="s">
        <v>9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</row>
    <row r="17" spans="1:18" ht="12.75">
      <c r="A17" s="6" t="s">
        <v>12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</row>
    <row r="18" spans="1:18" ht="12.75">
      <c r="A18" s="6" t="s">
        <v>13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</row>
    <row r="20" spans="6:19" ht="12.75">
      <c r="F20" s="2" t="s">
        <v>21</v>
      </c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S20" s="2"/>
    </row>
    <row r="21" spans="1:6" ht="12.75">
      <c r="A21" t="s">
        <v>16</v>
      </c>
      <c r="F21" t="s">
        <v>31</v>
      </c>
    </row>
    <row r="23" spans="6:15" ht="12.75">
      <c r="F23" s="12">
        <f>Q11</f>
        <v>0</v>
      </c>
      <c r="G23" s="12" t="s">
        <v>17</v>
      </c>
      <c r="H23" s="12"/>
      <c r="I23" s="13">
        <f>Q4</f>
        <v>459347.92</v>
      </c>
      <c r="J23" s="2"/>
      <c r="K23" s="2"/>
      <c r="L23" s="2"/>
      <c r="M23" s="2"/>
      <c r="N23" s="2"/>
      <c r="O23" s="2"/>
    </row>
    <row r="24" spans="1:18" ht="13.5" thickBot="1">
      <c r="A24" t="s">
        <v>10</v>
      </c>
      <c r="E24" s="3" t="s">
        <v>11</v>
      </c>
      <c r="I24" s="14">
        <f>Q8</f>
        <v>0</v>
      </c>
      <c r="P24" s="3" t="s">
        <v>11</v>
      </c>
      <c r="Q24" s="29" t="e">
        <f>Q11*Q4/Q8</f>
        <v>#DIV/0!</v>
      </c>
      <c r="R24" t="s">
        <v>8</v>
      </c>
    </row>
    <row r="27" spans="1:9" ht="12.75">
      <c r="A27" t="s">
        <v>32</v>
      </c>
      <c r="I27" t="s">
        <v>22</v>
      </c>
    </row>
    <row r="30" spans="1:18" ht="13.5" thickBot="1">
      <c r="A30" t="s">
        <v>10</v>
      </c>
      <c r="E30" s="3" t="s">
        <v>11</v>
      </c>
      <c r="F30" s="4" t="e">
        <f>Q24</f>
        <v>#DIV/0!</v>
      </c>
      <c r="G30" s="4" t="s">
        <v>18</v>
      </c>
      <c r="H30" s="4" t="s">
        <v>19</v>
      </c>
      <c r="I30" s="16" t="e">
        <f>Q24</f>
        <v>#DIV/0!</v>
      </c>
      <c r="J30" s="22" t="s">
        <v>17</v>
      </c>
      <c r="K30" s="22" t="s">
        <v>19</v>
      </c>
      <c r="L30" s="22">
        <v>1</v>
      </c>
      <c r="M30" s="22" t="s">
        <v>20</v>
      </c>
      <c r="N30" s="28">
        <f>Q6</f>
        <v>0.8196</v>
      </c>
      <c r="O30" s="23" t="s">
        <v>23</v>
      </c>
      <c r="P30" t="s">
        <v>11</v>
      </c>
      <c r="Q30" s="10" t="e">
        <f>Q24+((Q24/Q6)*(1-Q6))</f>
        <v>#DIV/0!</v>
      </c>
      <c r="R30" t="s">
        <v>8</v>
      </c>
    </row>
    <row r="31" ht="12.75">
      <c r="I31" s="27">
        <f>Q6</f>
        <v>0.8196</v>
      </c>
    </row>
    <row r="33" spans="1:5" ht="12.75">
      <c r="A33" t="s">
        <v>27</v>
      </c>
      <c r="D33">
        <f>Q14</f>
        <v>0</v>
      </c>
      <c r="E33" t="s">
        <v>28</v>
      </c>
    </row>
    <row r="34" spans="1:18" ht="13.5" thickBot="1">
      <c r="A34" t="s">
        <v>29</v>
      </c>
      <c r="Q34" s="30" t="e">
        <f>Q30/Q14</f>
        <v>#DIV/0!</v>
      </c>
      <c r="R34" t="s">
        <v>15</v>
      </c>
    </row>
  </sheetData>
  <sheetProtection/>
  <printOptions/>
  <pageMargins left="0.75" right="0.75" top="1" bottom="1" header="0.5" footer="0.5"/>
  <pageSetup orientation="portrait" paperSize="9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S34"/>
  <sheetViews>
    <sheetView zoomScalePageLayoutView="0" workbookViewId="0" topLeftCell="A1">
      <selection activeCell="S26" sqref="S26"/>
    </sheetView>
  </sheetViews>
  <sheetFormatPr defaultColWidth="9.140625" defaultRowHeight="12.75"/>
  <cols>
    <col min="2" max="2" width="6.7109375" style="0" customWidth="1"/>
    <col min="4" max="4" width="3.7109375" style="0" customWidth="1"/>
    <col min="6" max="6" width="11.8515625" style="0" bestFit="1" customWidth="1"/>
    <col min="7" max="8" width="1.7109375" style="0" customWidth="1"/>
    <col min="10" max="13" width="1.7109375" style="0" customWidth="1"/>
    <col min="14" max="14" width="6.57421875" style="0" customWidth="1"/>
    <col min="15" max="15" width="4.7109375" style="0" customWidth="1"/>
    <col min="17" max="17" width="11.8515625" style="0" bestFit="1" customWidth="1"/>
  </cols>
  <sheetData>
    <row r="1" ht="18">
      <c r="A1" s="1" t="s">
        <v>0</v>
      </c>
    </row>
    <row r="3" spans="1:18" ht="12.75">
      <c r="A3" s="5" t="s">
        <v>14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</row>
    <row r="4" spans="1:18" ht="12.75">
      <c r="A4" s="7" t="s">
        <v>3</v>
      </c>
      <c r="B4" s="6" t="s">
        <v>1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20">
        <v>461044</v>
      </c>
      <c r="R4" s="5" t="s">
        <v>8</v>
      </c>
    </row>
    <row r="5" spans="1:18" ht="12.75">
      <c r="A5" s="7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</row>
    <row r="6" spans="1:18" ht="12.75">
      <c r="A6" s="7" t="s">
        <v>4</v>
      </c>
      <c r="B6" s="6" t="s">
        <v>2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25">
        <v>0.8196</v>
      </c>
      <c r="R6" s="6"/>
    </row>
    <row r="7" spans="1:18" ht="12.75">
      <c r="A7" s="7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8"/>
      <c r="R7" s="6"/>
    </row>
    <row r="8" spans="1:18" ht="12.75">
      <c r="A8" s="7" t="s">
        <v>5</v>
      </c>
      <c r="B8" s="6" t="s">
        <v>30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19"/>
      <c r="R8" s="6"/>
    </row>
    <row r="9" spans="1:18" ht="12.75">
      <c r="A9" s="7"/>
      <c r="B9" s="18" t="s">
        <v>24</v>
      </c>
      <c r="C9" s="18"/>
      <c r="D9" s="18"/>
      <c r="E9" s="18"/>
      <c r="F9" s="18"/>
      <c r="G9" s="6"/>
      <c r="H9" s="6"/>
      <c r="I9" s="6"/>
      <c r="J9" s="6"/>
      <c r="K9" s="6"/>
      <c r="L9" s="6"/>
      <c r="M9" s="6"/>
      <c r="N9" s="6"/>
      <c r="O9" s="6"/>
      <c r="P9" s="6"/>
      <c r="Q9" s="17"/>
      <c r="R9" s="6"/>
    </row>
    <row r="10" spans="1:18" ht="12.75">
      <c r="A10" s="7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9"/>
      <c r="R10" s="6"/>
    </row>
    <row r="11" spans="1:18" ht="12.75">
      <c r="A11" s="7" t="s">
        <v>6</v>
      </c>
      <c r="B11" s="6" t="s">
        <v>25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19"/>
      <c r="R11" s="6"/>
    </row>
    <row r="12" spans="1:18" ht="12.75">
      <c r="A12" s="7"/>
      <c r="B12" s="18" t="s">
        <v>24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17"/>
      <c r="R12" s="6"/>
    </row>
    <row r="13" spans="1:18" ht="12.75">
      <c r="A13" s="7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9"/>
      <c r="R13" s="6"/>
    </row>
    <row r="14" spans="1:18" ht="12.75">
      <c r="A14" s="7" t="s">
        <v>7</v>
      </c>
      <c r="B14" s="6" t="s">
        <v>26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19"/>
      <c r="R14" s="6"/>
    </row>
    <row r="15" spans="1:18" ht="12.7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</row>
    <row r="16" spans="1:18" ht="12.75">
      <c r="A16" s="6" t="s">
        <v>9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</row>
    <row r="17" spans="1:18" ht="12.75">
      <c r="A17" s="6" t="s">
        <v>12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</row>
    <row r="18" spans="1:18" ht="12.75">
      <c r="A18" s="6" t="s">
        <v>13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</row>
    <row r="20" spans="6:19" ht="12.75">
      <c r="F20" s="2" t="s">
        <v>21</v>
      </c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S20" s="2"/>
    </row>
    <row r="21" spans="1:6" ht="12.75">
      <c r="A21" t="s">
        <v>16</v>
      </c>
      <c r="F21" t="s">
        <v>31</v>
      </c>
    </row>
    <row r="23" spans="6:15" ht="12.75">
      <c r="F23" s="12">
        <f>Q11</f>
        <v>0</v>
      </c>
      <c r="G23" s="12" t="s">
        <v>17</v>
      </c>
      <c r="H23" s="12"/>
      <c r="I23" s="13">
        <f>Q4</f>
        <v>461044</v>
      </c>
      <c r="J23" s="2"/>
      <c r="K23" s="2"/>
      <c r="L23" s="2"/>
      <c r="M23" s="2"/>
      <c r="N23" s="2"/>
      <c r="O23" s="2"/>
    </row>
    <row r="24" spans="1:18" ht="13.5" thickBot="1">
      <c r="A24" t="s">
        <v>10</v>
      </c>
      <c r="E24" s="3" t="s">
        <v>11</v>
      </c>
      <c r="I24" s="14">
        <f>Q8</f>
        <v>0</v>
      </c>
      <c r="P24" s="3" t="s">
        <v>11</v>
      </c>
      <c r="Q24" s="29" t="e">
        <f>Q11*Q4/Q8</f>
        <v>#DIV/0!</v>
      </c>
      <c r="R24" t="s">
        <v>8</v>
      </c>
    </row>
    <row r="27" spans="1:9" ht="12.75">
      <c r="A27" t="s">
        <v>32</v>
      </c>
      <c r="I27" t="s">
        <v>22</v>
      </c>
    </row>
    <row r="30" spans="1:18" ht="13.5" thickBot="1">
      <c r="A30" t="s">
        <v>10</v>
      </c>
      <c r="E30" s="3" t="s">
        <v>11</v>
      </c>
      <c r="F30" s="4" t="e">
        <f>Q24</f>
        <v>#DIV/0!</v>
      </c>
      <c r="G30" s="4" t="s">
        <v>18</v>
      </c>
      <c r="H30" s="4" t="s">
        <v>19</v>
      </c>
      <c r="I30" s="16" t="e">
        <f>Q24</f>
        <v>#DIV/0!</v>
      </c>
      <c r="J30" s="22" t="s">
        <v>17</v>
      </c>
      <c r="K30" s="22" t="s">
        <v>19</v>
      </c>
      <c r="L30" s="22">
        <v>1</v>
      </c>
      <c r="M30" s="22" t="s">
        <v>20</v>
      </c>
      <c r="N30" s="28">
        <f>Q6</f>
        <v>0.8196</v>
      </c>
      <c r="O30" s="23" t="s">
        <v>23</v>
      </c>
      <c r="P30" t="s">
        <v>11</v>
      </c>
      <c r="Q30" s="10" t="e">
        <f>Q24+((Q24/Q6)*(1-Q6))</f>
        <v>#DIV/0!</v>
      </c>
      <c r="R30" t="s">
        <v>8</v>
      </c>
    </row>
    <row r="31" ht="12.75">
      <c r="I31" s="27">
        <f>Q6</f>
        <v>0.8196</v>
      </c>
    </row>
    <row r="33" spans="1:5" ht="12.75">
      <c r="A33" t="s">
        <v>27</v>
      </c>
      <c r="D33">
        <f>Q14</f>
        <v>0</v>
      </c>
      <c r="E33" t="s">
        <v>28</v>
      </c>
    </row>
    <row r="34" spans="1:18" ht="13.5" thickBot="1">
      <c r="A34" t="s">
        <v>29</v>
      </c>
      <c r="Q34" s="30" t="e">
        <f>Q30/Q14</f>
        <v>#DIV/0!</v>
      </c>
      <c r="R34" t="s">
        <v>15</v>
      </c>
    </row>
  </sheetData>
  <sheetProtection/>
  <printOptions/>
  <pageMargins left="0.75" right="0.75" top="1" bottom="1" header="0.5" footer="0.5"/>
  <pageSetup orientation="portrait" paperSize="9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1:S34"/>
  <sheetViews>
    <sheetView zoomScalePageLayoutView="0" workbookViewId="0" topLeftCell="A1">
      <selection activeCell="X20" sqref="X20"/>
    </sheetView>
  </sheetViews>
  <sheetFormatPr defaultColWidth="9.140625" defaultRowHeight="12.75"/>
  <cols>
    <col min="2" max="2" width="6.7109375" style="0" customWidth="1"/>
    <col min="4" max="4" width="3.7109375" style="0" customWidth="1"/>
    <col min="6" max="6" width="11.8515625" style="0" bestFit="1" customWidth="1"/>
    <col min="7" max="8" width="1.7109375" style="0" customWidth="1"/>
    <col min="10" max="13" width="1.7109375" style="0" customWidth="1"/>
    <col min="14" max="14" width="6.57421875" style="0" customWidth="1"/>
    <col min="15" max="15" width="4.7109375" style="0" customWidth="1"/>
    <col min="17" max="17" width="11.8515625" style="0" bestFit="1" customWidth="1"/>
  </cols>
  <sheetData>
    <row r="1" ht="18">
      <c r="A1" s="1" t="s">
        <v>0</v>
      </c>
    </row>
    <row r="3" spans="1:18" ht="12.75">
      <c r="A3" s="5" t="s">
        <v>14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</row>
    <row r="4" spans="1:18" ht="12.75">
      <c r="A4" s="7" t="s">
        <v>3</v>
      </c>
      <c r="B4" s="6" t="s">
        <v>1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20">
        <v>432711</v>
      </c>
      <c r="R4" s="5" t="s">
        <v>8</v>
      </c>
    </row>
    <row r="5" spans="1:18" ht="12.75">
      <c r="A5" s="7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</row>
    <row r="6" spans="1:18" ht="12.75">
      <c r="A6" s="7" t="s">
        <v>4</v>
      </c>
      <c r="B6" s="6" t="s">
        <v>2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25">
        <v>0.8196</v>
      </c>
      <c r="R6" s="6"/>
    </row>
    <row r="7" spans="1:18" ht="12.75">
      <c r="A7" s="7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8"/>
      <c r="R7" s="6"/>
    </row>
    <row r="8" spans="1:18" ht="12.75">
      <c r="A8" s="7" t="s">
        <v>5</v>
      </c>
      <c r="B8" s="6" t="s">
        <v>30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19"/>
      <c r="R8" s="6"/>
    </row>
    <row r="9" spans="1:18" ht="12.75">
      <c r="A9" s="7"/>
      <c r="B9" s="18" t="s">
        <v>24</v>
      </c>
      <c r="C9" s="18"/>
      <c r="D9" s="18"/>
      <c r="E9" s="18"/>
      <c r="F9" s="18"/>
      <c r="G9" s="6"/>
      <c r="H9" s="6"/>
      <c r="I9" s="6"/>
      <c r="J9" s="6"/>
      <c r="K9" s="6"/>
      <c r="L9" s="6"/>
      <c r="M9" s="6"/>
      <c r="N9" s="6"/>
      <c r="O9" s="6"/>
      <c r="P9" s="6"/>
      <c r="Q9" s="17"/>
      <c r="R9" s="6"/>
    </row>
    <row r="10" spans="1:18" ht="12.75">
      <c r="A10" s="7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9"/>
      <c r="R10" s="6"/>
    </row>
    <row r="11" spans="1:18" ht="12.75">
      <c r="A11" s="7" t="s">
        <v>6</v>
      </c>
      <c r="B11" s="6" t="s">
        <v>25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19"/>
      <c r="R11" s="6"/>
    </row>
    <row r="12" spans="1:18" ht="12.75">
      <c r="A12" s="7"/>
      <c r="B12" s="18" t="s">
        <v>24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17"/>
      <c r="R12" s="6"/>
    </row>
    <row r="13" spans="1:18" ht="12.75">
      <c r="A13" s="7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9"/>
      <c r="R13" s="6"/>
    </row>
    <row r="14" spans="1:18" ht="12.75">
      <c r="A14" s="7" t="s">
        <v>7</v>
      </c>
      <c r="B14" s="6" t="s">
        <v>26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19"/>
      <c r="R14" s="6"/>
    </row>
    <row r="15" spans="1:18" ht="12.7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</row>
    <row r="16" spans="1:18" ht="12.75">
      <c r="A16" s="6" t="s">
        <v>9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</row>
    <row r="17" spans="1:18" ht="12.75">
      <c r="A17" s="6" t="s">
        <v>12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</row>
    <row r="18" spans="1:18" ht="12.75">
      <c r="A18" s="6" t="s">
        <v>13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</row>
    <row r="20" spans="6:19" ht="12.75">
      <c r="F20" s="2" t="s">
        <v>21</v>
      </c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S20" s="2"/>
    </row>
    <row r="21" spans="1:6" ht="12.75">
      <c r="A21" t="s">
        <v>16</v>
      </c>
      <c r="F21" t="s">
        <v>31</v>
      </c>
    </row>
    <row r="23" spans="6:15" ht="12.75">
      <c r="F23" s="12">
        <f>Q11</f>
        <v>0</v>
      </c>
      <c r="G23" s="12" t="s">
        <v>17</v>
      </c>
      <c r="H23" s="12"/>
      <c r="I23" s="13">
        <f>Q4</f>
        <v>432711</v>
      </c>
      <c r="J23" s="2"/>
      <c r="K23" s="2"/>
      <c r="L23" s="2"/>
      <c r="M23" s="2"/>
      <c r="N23" s="2"/>
      <c r="O23" s="2"/>
    </row>
    <row r="24" spans="1:18" ht="13.5" thickBot="1">
      <c r="A24" t="s">
        <v>10</v>
      </c>
      <c r="E24" s="3" t="s">
        <v>11</v>
      </c>
      <c r="I24" s="14">
        <f>Q8</f>
        <v>0</v>
      </c>
      <c r="P24" s="3" t="s">
        <v>11</v>
      </c>
      <c r="Q24" s="29" t="e">
        <f>Q11*Q4/Q8</f>
        <v>#DIV/0!</v>
      </c>
      <c r="R24" t="s">
        <v>8</v>
      </c>
    </row>
    <row r="27" spans="1:9" ht="12.75">
      <c r="A27" t="s">
        <v>32</v>
      </c>
      <c r="I27" t="s">
        <v>22</v>
      </c>
    </row>
    <row r="30" spans="1:18" ht="13.5" thickBot="1">
      <c r="A30" t="s">
        <v>10</v>
      </c>
      <c r="E30" s="3" t="s">
        <v>11</v>
      </c>
      <c r="F30" s="4" t="e">
        <f>Q24</f>
        <v>#DIV/0!</v>
      </c>
      <c r="G30" s="4" t="s">
        <v>18</v>
      </c>
      <c r="H30" s="4" t="s">
        <v>19</v>
      </c>
      <c r="I30" s="16" t="e">
        <f>Q24</f>
        <v>#DIV/0!</v>
      </c>
      <c r="J30" s="22" t="s">
        <v>17</v>
      </c>
      <c r="K30" s="22" t="s">
        <v>19</v>
      </c>
      <c r="L30" s="22">
        <v>1</v>
      </c>
      <c r="M30" s="22" t="s">
        <v>20</v>
      </c>
      <c r="N30" s="28">
        <f>Q6</f>
        <v>0.8196</v>
      </c>
      <c r="O30" s="23" t="s">
        <v>23</v>
      </c>
      <c r="P30" t="s">
        <v>11</v>
      </c>
      <c r="Q30" s="10" t="e">
        <f>Q24+((Q24/Q6)*(1-Q6))</f>
        <v>#DIV/0!</v>
      </c>
      <c r="R30" t="s">
        <v>8</v>
      </c>
    </row>
    <row r="31" ht="12.75">
      <c r="I31" s="27">
        <f>Q6</f>
        <v>0.8196</v>
      </c>
    </row>
    <row r="33" spans="1:5" ht="12.75">
      <c r="A33" t="s">
        <v>27</v>
      </c>
      <c r="D33">
        <f>Q14</f>
        <v>0</v>
      </c>
      <c r="E33" t="s">
        <v>28</v>
      </c>
    </row>
    <row r="34" spans="1:18" ht="13.5" thickBot="1">
      <c r="A34" t="s">
        <v>29</v>
      </c>
      <c r="Q34" s="30" t="e">
        <f>Q30/Q14</f>
        <v>#DIV/0!</v>
      </c>
      <c r="R34" t="s">
        <v>15</v>
      </c>
    </row>
  </sheetData>
  <sheetProtection/>
  <printOptions/>
  <pageMargins left="0.75" right="0.75" top="1" bottom="1" header="0.5" footer="0.5"/>
  <pageSetup orientation="portrait" paperSize="9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1:S34"/>
  <sheetViews>
    <sheetView zoomScalePageLayoutView="0" workbookViewId="0" topLeftCell="A1">
      <selection activeCell="V14" sqref="V14"/>
    </sheetView>
  </sheetViews>
  <sheetFormatPr defaultColWidth="9.140625" defaultRowHeight="12.75"/>
  <cols>
    <col min="2" max="2" width="6.7109375" style="0" customWidth="1"/>
    <col min="4" max="4" width="3.7109375" style="0" customWidth="1"/>
    <col min="6" max="6" width="11.8515625" style="0" bestFit="1" customWidth="1"/>
    <col min="7" max="8" width="1.7109375" style="0" customWidth="1"/>
    <col min="10" max="13" width="1.7109375" style="0" customWidth="1"/>
    <col min="14" max="14" width="6.57421875" style="0" customWidth="1"/>
    <col min="15" max="15" width="4.7109375" style="0" customWidth="1"/>
    <col min="17" max="17" width="11.8515625" style="0" bestFit="1" customWidth="1"/>
  </cols>
  <sheetData>
    <row r="1" ht="18">
      <c r="A1" s="1" t="s">
        <v>0</v>
      </c>
    </row>
    <row r="3" spans="1:18" ht="12.75">
      <c r="A3" s="5" t="s">
        <v>14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</row>
    <row r="4" spans="1:18" ht="12.75">
      <c r="A4" s="7" t="s">
        <v>3</v>
      </c>
      <c r="B4" s="6" t="s">
        <v>1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20">
        <v>405098</v>
      </c>
      <c r="R4" s="5" t="s">
        <v>8</v>
      </c>
    </row>
    <row r="5" spans="1:18" ht="12.75">
      <c r="A5" s="7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</row>
    <row r="6" spans="1:18" ht="12.75">
      <c r="A6" s="7" t="s">
        <v>4</v>
      </c>
      <c r="B6" s="6" t="s">
        <v>2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25">
        <v>0.8196</v>
      </c>
      <c r="R6" s="6"/>
    </row>
    <row r="7" spans="1:18" ht="12.75">
      <c r="A7" s="7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8"/>
      <c r="R7" s="6"/>
    </row>
    <row r="8" spans="1:18" ht="12.75">
      <c r="A8" s="7" t="s">
        <v>5</v>
      </c>
      <c r="B8" s="6" t="s">
        <v>30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19"/>
      <c r="R8" s="6"/>
    </row>
    <row r="9" spans="1:18" ht="12.75">
      <c r="A9" s="7"/>
      <c r="B9" s="18" t="s">
        <v>24</v>
      </c>
      <c r="C9" s="18"/>
      <c r="D9" s="18"/>
      <c r="E9" s="18"/>
      <c r="F9" s="18"/>
      <c r="G9" s="6"/>
      <c r="H9" s="6"/>
      <c r="I9" s="6"/>
      <c r="J9" s="6"/>
      <c r="K9" s="6"/>
      <c r="L9" s="6"/>
      <c r="M9" s="6"/>
      <c r="N9" s="6"/>
      <c r="O9" s="6"/>
      <c r="P9" s="6"/>
      <c r="Q9" s="17"/>
      <c r="R9" s="6"/>
    </row>
    <row r="10" spans="1:18" ht="12.75">
      <c r="A10" s="7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9"/>
      <c r="R10" s="6"/>
    </row>
    <row r="11" spans="1:18" ht="12.75">
      <c r="A11" s="7" t="s">
        <v>6</v>
      </c>
      <c r="B11" s="6" t="s">
        <v>25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19"/>
      <c r="R11" s="6"/>
    </row>
    <row r="12" spans="1:18" ht="12.75">
      <c r="A12" s="7"/>
      <c r="B12" s="18" t="s">
        <v>24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17"/>
      <c r="R12" s="6"/>
    </row>
    <row r="13" spans="1:18" ht="12.75">
      <c r="A13" s="7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9"/>
      <c r="R13" s="6"/>
    </row>
    <row r="14" spans="1:18" ht="12.75">
      <c r="A14" s="7" t="s">
        <v>7</v>
      </c>
      <c r="B14" s="6" t="s">
        <v>26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19"/>
      <c r="R14" s="6"/>
    </row>
    <row r="15" spans="1:18" ht="12.7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</row>
    <row r="16" spans="1:18" ht="12.75">
      <c r="A16" s="6" t="s">
        <v>9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</row>
    <row r="17" spans="1:18" ht="12.75">
      <c r="A17" s="6" t="s">
        <v>12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</row>
    <row r="18" spans="1:18" ht="12.75">
      <c r="A18" s="6" t="s">
        <v>13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</row>
    <row r="20" spans="6:19" ht="12.75">
      <c r="F20" s="2" t="s">
        <v>21</v>
      </c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S20" s="2"/>
    </row>
    <row r="21" spans="1:6" ht="12.75">
      <c r="A21" t="s">
        <v>16</v>
      </c>
      <c r="F21" t="s">
        <v>31</v>
      </c>
    </row>
    <row r="23" spans="6:15" ht="12.75">
      <c r="F23" s="12">
        <f>Q11</f>
        <v>0</v>
      </c>
      <c r="G23" s="12" t="s">
        <v>17</v>
      </c>
      <c r="H23" s="12"/>
      <c r="I23" s="13">
        <f>Q4</f>
        <v>405098</v>
      </c>
      <c r="J23" s="2"/>
      <c r="K23" s="2"/>
      <c r="L23" s="2"/>
      <c r="M23" s="2"/>
      <c r="N23" s="2"/>
      <c r="O23" s="2"/>
    </row>
    <row r="24" spans="1:18" ht="13.5" thickBot="1">
      <c r="A24" t="s">
        <v>10</v>
      </c>
      <c r="E24" s="3" t="s">
        <v>11</v>
      </c>
      <c r="I24" s="14">
        <f>Q8</f>
        <v>0</v>
      </c>
      <c r="P24" s="3" t="s">
        <v>11</v>
      </c>
      <c r="Q24" s="29" t="e">
        <f>Q11*Q4/Q8</f>
        <v>#DIV/0!</v>
      </c>
      <c r="R24" t="s">
        <v>8</v>
      </c>
    </row>
    <row r="27" spans="1:9" ht="12.75">
      <c r="A27" t="s">
        <v>32</v>
      </c>
      <c r="I27" t="s">
        <v>22</v>
      </c>
    </row>
    <row r="30" spans="1:18" ht="13.5" thickBot="1">
      <c r="A30" t="s">
        <v>10</v>
      </c>
      <c r="E30" s="3" t="s">
        <v>11</v>
      </c>
      <c r="F30" s="4" t="e">
        <f>Q24</f>
        <v>#DIV/0!</v>
      </c>
      <c r="G30" s="4" t="s">
        <v>18</v>
      </c>
      <c r="H30" s="4" t="s">
        <v>19</v>
      </c>
      <c r="I30" s="16" t="e">
        <f>Q24</f>
        <v>#DIV/0!</v>
      </c>
      <c r="J30" s="22" t="s">
        <v>17</v>
      </c>
      <c r="K30" s="22" t="s">
        <v>19</v>
      </c>
      <c r="L30" s="22">
        <v>1</v>
      </c>
      <c r="M30" s="22" t="s">
        <v>20</v>
      </c>
      <c r="N30" s="28">
        <f>Q6</f>
        <v>0.8196</v>
      </c>
      <c r="O30" s="23" t="s">
        <v>23</v>
      </c>
      <c r="P30" t="s">
        <v>11</v>
      </c>
      <c r="Q30" s="10" t="e">
        <f>Q24+((Q24/Q6)*(1-Q6))</f>
        <v>#DIV/0!</v>
      </c>
      <c r="R30" t="s">
        <v>8</v>
      </c>
    </row>
    <row r="31" ht="12.75">
      <c r="I31" s="27">
        <f>Q6</f>
        <v>0.8196</v>
      </c>
    </row>
    <row r="33" spans="1:5" ht="12.75">
      <c r="A33" t="s">
        <v>27</v>
      </c>
      <c r="D33">
        <f>Q14</f>
        <v>0</v>
      </c>
      <c r="E33" t="s">
        <v>28</v>
      </c>
    </row>
    <row r="34" spans="1:18" ht="13.5" thickBot="1">
      <c r="A34" t="s">
        <v>29</v>
      </c>
      <c r="Q34" s="30" t="e">
        <f>Q30/Q14</f>
        <v>#DIV/0!</v>
      </c>
      <c r="R34" t="s">
        <v>15</v>
      </c>
    </row>
  </sheetData>
  <sheetProtection/>
  <printOptions/>
  <pageMargins left="0.75" right="0.75" top="1" bottom="1" header="0.5" footer="0.5"/>
  <pageSetup orientation="portrait" paperSize="9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1:S34"/>
  <sheetViews>
    <sheetView zoomScalePageLayoutView="0" workbookViewId="0" topLeftCell="A1">
      <selection activeCell="Q6" sqref="Q6"/>
    </sheetView>
  </sheetViews>
  <sheetFormatPr defaultColWidth="9.140625" defaultRowHeight="12.75"/>
  <cols>
    <col min="2" max="2" width="6.7109375" style="0" customWidth="1"/>
    <col min="4" max="4" width="3.7109375" style="0" customWidth="1"/>
    <col min="6" max="6" width="11.8515625" style="0" bestFit="1" customWidth="1"/>
    <col min="7" max="8" width="1.7109375" style="0" customWidth="1"/>
    <col min="10" max="13" width="1.7109375" style="0" customWidth="1"/>
    <col min="14" max="14" width="6.57421875" style="0" customWidth="1"/>
    <col min="15" max="15" width="4.7109375" style="0" customWidth="1"/>
    <col min="17" max="17" width="11.8515625" style="0" bestFit="1" customWidth="1"/>
  </cols>
  <sheetData>
    <row r="1" ht="18">
      <c r="A1" s="1" t="s">
        <v>0</v>
      </c>
    </row>
    <row r="3" spans="1:18" ht="12.75">
      <c r="A3" s="5" t="s">
        <v>14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</row>
    <row r="4" spans="1:18" ht="12.75">
      <c r="A4" s="7" t="s">
        <v>3</v>
      </c>
      <c r="B4" s="6" t="s">
        <v>1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20">
        <v>393656</v>
      </c>
      <c r="R4" s="5" t="s">
        <v>8</v>
      </c>
    </row>
    <row r="5" spans="1:18" ht="12.75">
      <c r="A5" s="7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</row>
    <row r="6" spans="1:18" ht="12.75">
      <c r="A6" s="7" t="s">
        <v>4</v>
      </c>
      <c r="B6" s="6" t="s">
        <v>2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25">
        <v>0.8196</v>
      </c>
      <c r="R6" s="6"/>
    </row>
    <row r="7" spans="1:18" ht="12.75">
      <c r="A7" s="7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8"/>
      <c r="R7" s="6"/>
    </row>
    <row r="8" spans="1:18" ht="12.75">
      <c r="A8" s="7" t="s">
        <v>5</v>
      </c>
      <c r="B8" s="6" t="s">
        <v>30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19"/>
      <c r="R8" s="6"/>
    </row>
    <row r="9" spans="1:18" ht="12.75">
      <c r="A9" s="7"/>
      <c r="B9" s="18" t="s">
        <v>24</v>
      </c>
      <c r="C9" s="18"/>
      <c r="D9" s="18"/>
      <c r="E9" s="18"/>
      <c r="F9" s="18"/>
      <c r="G9" s="6"/>
      <c r="H9" s="6"/>
      <c r="I9" s="6"/>
      <c r="J9" s="6"/>
      <c r="K9" s="6"/>
      <c r="L9" s="6"/>
      <c r="M9" s="6"/>
      <c r="N9" s="6"/>
      <c r="O9" s="6"/>
      <c r="P9" s="6"/>
      <c r="Q9" s="17"/>
      <c r="R9" s="6"/>
    </row>
    <row r="10" spans="1:18" ht="12.75">
      <c r="A10" s="7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9"/>
      <c r="R10" s="6"/>
    </row>
    <row r="11" spans="1:18" ht="12.75">
      <c r="A11" s="7" t="s">
        <v>6</v>
      </c>
      <c r="B11" s="6" t="s">
        <v>25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19"/>
      <c r="R11" s="6"/>
    </row>
    <row r="12" spans="1:18" ht="12.75">
      <c r="A12" s="7"/>
      <c r="B12" s="18" t="s">
        <v>24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17"/>
      <c r="R12" s="6"/>
    </row>
    <row r="13" spans="1:18" ht="12.75">
      <c r="A13" s="7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9"/>
      <c r="R13" s="6"/>
    </row>
    <row r="14" spans="1:18" ht="12.75">
      <c r="A14" s="7" t="s">
        <v>7</v>
      </c>
      <c r="B14" s="6" t="s">
        <v>26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19"/>
      <c r="R14" s="6"/>
    </row>
    <row r="15" spans="1:18" ht="12.7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</row>
    <row r="16" spans="1:18" ht="12.75">
      <c r="A16" s="6" t="s">
        <v>9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</row>
    <row r="17" spans="1:18" ht="12.75">
      <c r="A17" s="6" t="s">
        <v>12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</row>
    <row r="18" spans="1:18" ht="12.75">
      <c r="A18" s="6" t="s">
        <v>13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</row>
    <row r="20" spans="6:19" ht="12.75">
      <c r="F20" s="2" t="s">
        <v>21</v>
      </c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S20" s="2"/>
    </row>
    <row r="21" spans="1:6" ht="12.75">
      <c r="A21" t="s">
        <v>16</v>
      </c>
      <c r="F21" t="s">
        <v>31</v>
      </c>
    </row>
    <row r="23" spans="6:15" ht="12.75">
      <c r="F23" s="12">
        <f>Q11</f>
        <v>0</v>
      </c>
      <c r="G23" s="12" t="s">
        <v>17</v>
      </c>
      <c r="H23" s="12"/>
      <c r="I23" s="13">
        <f>Q4</f>
        <v>393656</v>
      </c>
      <c r="J23" s="2"/>
      <c r="K23" s="2"/>
      <c r="L23" s="2"/>
      <c r="M23" s="2"/>
      <c r="N23" s="2"/>
      <c r="O23" s="2"/>
    </row>
    <row r="24" spans="1:18" ht="13.5" thickBot="1">
      <c r="A24" t="s">
        <v>10</v>
      </c>
      <c r="E24" s="3" t="s">
        <v>11</v>
      </c>
      <c r="I24" s="14">
        <f>Q8</f>
        <v>0</v>
      </c>
      <c r="P24" s="3" t="s">
        <v>11</v>
      </c>
      <c r="Q24" s="29" t="e">
        <f>Q11*Q4/Q8</f>
        <v>#DIV/0!</v>
      </c>
      <c r="R24" t="s">
        <v>8</v>
      </c>
    </row>
    <row r="27" spans="1:9" ht="12.75">
      <c r="A27" t="s">
        <v>32</v>
      </c>
      <c r="I27" t="s">
        <v>22</v>
      </c>
    </row>
    <row r="30" spans="1:18" ht="13.5" thickBot="1">
      <c r="A30" t="s">
        <v>10</v>
      </c>
      <c r="E30" s="3" t="s">
        <v>11</v>
      </c>
      <c r="F30" s="4" t="e">
        <f>Q24</f>
        <v>#DIV/0!</v>
      </c>
      <c r="G30" s="4" t="s">
        <v>18</v>
      </c>
      <c r="H30" s="4" t="s">
        <v>19</v>
      </c>
      <c r="I30" s="16" t="e">
        <f>Q24</f>
        <v>#DIV/0!</v>
      </c>
      <c r="J30" s="22" t="s">
        <v>17</v>
      </c>
      <c r="K30" s="22" t="s">
        <v>19</v>
      </c>
      <c r="L30" s="22">
        <v>1</v>
      </c>
      <c r="M30" s="22" t="s">
        <v>20</v>
      </c>
      <c r="N30" s="28">
        <f>Q6</f>
        <v>0.8196</v>
      </c>
      <c r="O30" s="23" t="s">
        <v>23</v>
      </c>
      <c r="P30" t="s">
        <v>11</v>
      </c>
      <c r="Q30" s="10" t="e">
        <f>Q24+((Q24/Q6)*(1-Q6))</f>
        <v>#DIV/0!</v>
      </c>
      <c r="R30" t="s">
        <v>8</v>
      </c>
    </row>
    <row r="31" ht="12.75">
      <c r="I31" s="27">
        <f>Q6</f>
        <v>0.8196</v>
      </c>
    </row>
    <row r="33" spans="1:5" ht="12.75">
      <c r="A33" t="s">
        <v>27</v>
      </c>
      <c r="D33">
        <f>Q14</f>
        <v>0</v>
      </c>
      <c r="E33" t="s">
        <v>28</v>
      </c>
    </row>
    <row r="34" spans="1:18" ht="13.5" thickBot="1">
      <c r="A34" t="s">
        <v>29</v>
      </c>
      <c r="Q34" s="30" t="e">
        <f>Q30/Q14</f>
        <v>#DIV/0!</v>
      </c>
      <c r="R34" t="s">
        <v>15</v>
      </c>
    </row>
  </sheetData>
  <sheetProtection/>
  <printOptions/>
  <pageMargins left="0.75" right="0.75" top="1" bottom="1" header="0.5" footer="0.5"/>
  <pageSetup orientation="portrait" paperSize="9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dimension ref="A1:S34"/>
  <sheetViews>
    <sheetView zoomScalePageLayoutView="0" workbookViewId="0" topLeftCell="A1">
      <selection activeCell="B6" sqref="B6"/>
    </sheetView>
  </sheetViews>
  <sheetFormatPr defaultColWidth="9.140625" defaultRowHeight="12.75"/>
  <cols>
    <col min="2" max="2" width="6.7109375" style="0" customWidth="1"/>
    <col min="4" max="4" width="3.7109375" style="0" customWidth="1"/>
    <col min="6" max="6" width="11.8515625" style="0" bestFit="1" customWidth="1"/>
    <col min="7" max="8" width="1.7109375" style="0" customWidth="1"/>
    <col min="10" max="13" width="1.7109375" style="0" customWidth="1"/>
    <col min="14" max="14" width="6.57421875" style="0" customWidth="1"/>
    <col min="15" max="15" width="4.7109375" style="0" customWidth="1"/>
    <col min="17" max="17" width="11.8515625" style="0" bestFit="1" customWidth="1"/>
  </cols>
  <sheetData>
    <row r="1" ht="18">
      <c r="A1" s="1" t="s">
        <v>0</v>
      </c>
    </row>
    <row r="3" spans="1:18" ht="12.75">
      <c r="A3" s="5" t="s">
        <v>14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</row>
    <row r="4" spans="1:18" ht="12.75">
      <c r="A4" s="7" t="s">
        <v>3</v>
      </c>
      <c r="B4" s="6" t="s">
        <v>1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20">
        <v>376440</v>
      </c>
      <c r="R4" s="5" t="s">
        <v>8</v>
      </c>
    </row>
    <row r="5" spans="1:18" ht="12.75">
      <c r="A5" s="7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</row>
    <row r="6" spans="1:18" ht="12.75">
      <c r="A6" s="7" t="s">
        <v>4</v>
      </c>
      <c r="B6" s="6" t="s">
        <v>2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25">
        <v>0.785</v>
      </c>
      <c r="R6" s="6"/>
    </row>
    <row r="7" spans="1:18" ht="12.75">
      <c r="A7" s="7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8"/>
      <c r="R7" s="6"/>
    </row>
    <row r="8" spans="1:18" ht="12.75">
      <c r="A8" s="7" t="s">
        <v>5</v>
      </c>
      <c r="B8" s="6" t="s">
        <v>30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19"/>
      <c r="R8" s="6"/>
    </row>
    <row r="9" spans="1:18" ht="12.75">
      <c r="A9" s="7"/>
      <c r="B9" s="18" t="s">
        <v>24</v>
      </c>
      <c r="C9" s="18"/>
      <c r="D9" s="18"/>
      <c r="E9" s="18"/>
      <c r="F9" s="18"/>
      <c r="G9" s="6"/>
      <c r="H9" s="6"/>
      <c r="I9" s="6"/>
      <c r="J9" s="6"/>
      <c r="K9" s="6"/>
      <c r="L9" s="6"/>
      <c r="M9" s="6"/>
      <c r="N9" s="6"/>
      <c r="O9" s="6"/>
      <c r="P9" s="6"/>
      <c r="Q9" s="17"/>
      <c r="R9" s="6"/>
    </row>
    <row r="10" spans="1:18" ht="12.75">
      <c r="A10" s="7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9"/>
      <c r="R10" s="6"/>
    </row>
    <row r="11" spans="1:18" ht="12.75">
      <c r="A11" s="7" t="s">
        <v>6</v>
      </c>
      <c r="B11" s="6" t="s">
        <v>25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19"/>
      <c r="R11" s="6"/>
    </row>
    <row r="12" spans="1:18" ht="12.75">
      <c r="A12" s="7"/>
      <c r="B12" s="18" t="s">
        <v>24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17"/>
      <c r="R12" s="6"/>
    </row>
    <row r="13" spans="1:18" ht="12.75">
      <c r="A13" s="7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9"/>
      <c r="R13" s="6"/>
    </row>
    <row r="14" spans="1:18" ht="12.75">
      <c r="A14" s="7" t="s">
        <v>7</v>
      </c>
      <c r="B14" s="6" t="s">
        <v>26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19"/>
      <c r="R14" s="6"/>
    </row>
    <row r="15" spans="1:18" ht="12.7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</row>
    <row r="16" spans="1:18" ht="12.75">
      <c r="A16" s="6" t="s">
        <v>9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</row>
    <row r="17" spans="1:18" ht="12.75">
      <c r="A17" s="6" t="s">
        <v>12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</row>
    <row r="18" spans="1:18" ht="12.75">
      <c r="A18" s="6" t="s">
        <v>13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</row>
    <row r="20" spans="6:19" ht="12.75">
      <c r="F20" s="2" t="s">
        <v>21</v>
      </c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S20" s="2"/>
    </row>
    <row r="21" spans="1:6" ht="12.75">
      <c r="A21" t="s">
        <v>16</v>
      </c>
      <c r="F21" t="s">
        <v>31</v>
      </c>
    </row>
    <row r="23" spans="6:15" ht="12.75">
      <c r="F23" s="12">
        <f>Q11</f>
        <v>0</v>
      </c>
      <c r="G23" s="12" t="s">
        <v>17</v>
      </c>
      <c r="H23" s="12"/>
      <c r="I23" s="13">
        <f>Q4</f>
        <v>376440</v>
      </c>
      <c r="J23" s="2"/>
      <c r="K23" s="2"/>
      <c r="L23" s="2"/>
      <c r="M23" s="2"/>
      <c r="N23" s="2"/>
      <c r="O23" s="2"/>
    </row>
    <row r="24" spans="1:18" ht="13.5" thickBot="1">
      <c r="A24" t="s">
        <v>10</v>
      </c>
      <c r="E24" s="3" t="s">
        <v>11</v>
      </c>
      <c r="I24" s="14">
        <f>Q8</f>
        <v>0</v>
      </c>
      <c r="P24" s="3" t="s">
        <v>11</v>
      </c>
      <c r="Q24" s="29" t="e">
        <f>Q11*Q4/Q8</f>
        <v>#DIV/0!</v>
      </c>
      <c r="R24" t="s">
        <v>8</v>
      </c>
    </row>
    <row r="27" spans="1:9" ht="12.75">
      <c r="A27" t="s">
        <v>32</v>
      </c>
      <c r="I27" t="s">
        <v>22</v>
      </c>
    </row>
    <row r="30" spans="1:18" ht="13.5" thickBot="1">
      <c r="A30" t="s">
        <v>10</v>
      </c>
      <c r="E30" s="3" t="s">
        <v>11</v>
      </c>
      <c r="F30" s="4" t="e">
        <f>Q24</f>
        <v>#DIV/0!</v>
      </c>
      <c r="G30" s="4" t="s">
        <v>18</v>
      </c>
      <c r="H30" s="4" t="s">
        <v>19</v>
      </c>
      <c r="I30" s="16" t="e">
        <f>Q24</f>
        <v>#DIV/0!</v>
      </c>
      <c r="J30" s="22" t="s">
        <v>17</v>
      </c>
      <c r="K30" s="22" t="s">
        <v>19</v>
      </c>
      <c r="L30" s="22">
        <v>1</v>
      </c>
      <c r="M30" s="22" t="s">
        <v>20</v>
      </c>
      <c r="N30" s="28">
        <f>Q6</f>
        <v>0.785</v>
      </c>
      <c r="O30" s="23" t="s">
        <v>23</v>
      </c>
      <c r="P30" t="s">
        <v>11</v>
      </c>
      <c r="Q30" s="10" t="e">
        <f>Q24+((Q24/Q6)*(1-Q6))</f>
        <v>#DIV/0!</v>
      </c>
      <c r="R30" t="s">
        <v>8</v>
      </c>
    </row>
    <row r="31" ht="12.75">
      <c r="I31" s="27">
        <f>Q6</f>
        <v>0.785</v>
      </c>
    </row>
    <row r="33" spans="1:5" ht="12.75">
      <c r="A33" t="s">
        <v>27</v>
      </c>
      <c r="D33">
        <f>Q14</f>
        <v>0</v>
      </c>
      <c r="E33" t="s">
        <v>28</v>
      </c>
    </row>
    <row r="34" spans="1:18" ht="13.5" thickBot="1">
      <c r="A34" t="s">
        <v>29</v>
      </c>
      <c r="Q34" s="30" t="e">
        <f>Q30/Q14</f>
        <v>#DIV/0!</v>
      </c>
      <c r="R34" t="s">
        <v>15</v>
      </c>
    </row>
  </sheetData>
  <sheetProtection/>
  <printOptions/>
  <pageMargins left="0.75" right="0.75" top="1" bottom="1" header="0.5" footer="0.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4"/>
  <sheetViews>
    <sheetView zoomScalePageLayoutView="0" workbookViewId="0" topLeftCell="A1">
      <selection activeCell="Q4" sqref="Q4"/>
    </sheetView>
  </sheetViews>
  <sheetFormatPr defaultColWidth="9.140625" defaultRowHeight="12.75"/>
  <cols>
    <col min="2" max="2" width="6.7109375" style="0" customWidth="1"/>
    <col min="4" max="4" width="3.7109375" style="0" customWidth="1"/>
    <col min="6" max="6" width="11.8515625" style="0" bestFit="1" customWidth="1"/>
    <col min="7" max="8" width="1.7109375" style="0" customWidth="1"/>
    <col min="9" max="9" width="10.421875" style="0" customWidth="1"/>
    <col min="10" max="13" width="1.7109375" style="0" customWidth="1"/>
    <col min="14" max="14" width="6.57421875" style="0" customWidth="1"/>
    <col min="15" max="15" width="4.7109375" style="0" customWidth="1"/>
    <col min="17" max="17" width="11.8515625" style="0" bestFit="1" customWidth="1"/>
    <col min="21" max="21" width="10.7109375" style="0" customWidth="1"/>
  </cols>
  <sheetData>
    <row r="1" ht="18">
      <c r="A1" s="1" t="s">
        <v>39</v>
      </c>
    </row>
    <row r="3" spans="1:18" ht="12.75">
      <c r="A3" s="5" t="s">
        <v>14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</row>
    <row r="4" spans="1:21" ht="12.75">
      <c r="A4" s="7" t="s">
        <v>3</v>
      </c>
      <c r="B4" s="6" t="s">
        <v>1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33">
        <v>568829.7879</v>
      </c>
      <c r="R4" s="5" t="s">
        <v>8</v>
      </c>
      <c r="U4" s="31"/>
    </row>
    <row r="5" spans="1:18" ht="12.75">
      <c r="A5" s="7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</row>
    <row r="6" spans="1:18" ht="12.75">
      <c r="A6" s="7" t="s">
        <v>4</v>
      </c>
      <c r="B6" s="6" t="s">
        <v>2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25">
        <v>0.8</v>
      </c>
      <c r="R6" s="6"/>
    </row>
    <row r="7" spans="1:18" ht="12.75">
      <c r="A7" s="7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8"/>
      <c r="R7" s="6"/>
    </row>
    <row r="8" spans="1:18" ht="12.75">
      <c r="A8" s="7" t="s">
        <v>5</v>
      </c>
      <c r="B8" s="6" t="s">
        <v>30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19"/>
      <c r="R8" s="6"/>
    </row>
    <row r="9" spans="1:18" ht="12.75">
      <c r="A9" s="7"/>
      <c r="B9" s="18" t="s">
        <v>33</v>
      </c>
      <c r="C9" s="18"/>
      <c r="D9" s="18"/>
      <c r="E9" s="18"/>
      <c r="F9" s="18"/>
      <c r="G9" s="6"/>
      <c r="H9" s="6"/>
      <c r="I9" s="6"/>
      <c r="J9" s="6"/>
      <c r="K9" s="6"/>
      <c r="L9" s="6"/>
      <c r="M9" s="6"/>
      <c r="N9" s="6"/>
      <c r="O9" s="6"/>
      <c r="P9" s="6"/>
      <c r="Q9" s="17"/>
      <c r="R9" s="6"/>
    </row>
    <row r="10" spans="1:18" ht="12.75">
      <c r="A10" s="7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9"/>
      <c r="R10" s="6"/>
    </row>
    <row r="11" spans="1:18" ht="12.75">
      <c r="A11" s="7" t="s">
        <v>6</v>
      </c>
      <c r="B11" s="6" t="s">
        <v>25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19"/>
      <c r="R11" s="6"/>
    </row>
    <row r="12" spans="1:18" ht="12.75">
      <c r="A12" s="7"/>
      <c r="B12" s="18" t="s">
        <v>33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17"/>
      <c r="R12" s="6"/>
    </row>
    <row r="13" spans="1:18" ht="12.75">
      <c r="A13" s="7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9"/>
      <c r="R13" s="6"/>
    </row>
    <row r="14" spans="1:18" ht="12.75">
      <c r="A14" s="7" t="s">
        <v>7</v>
      </c>
      <c r="B14" s="6" t="s">
        <v>26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19"/>
      <c r="R14" s="6"/>
    </row>
    <row r="15" spans="1:18" ht="12.7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</row>
    <row r="16" spans="1:18" ht="12.75">
      <c r="A16" s="6" t="s">
        <v>9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</row>
    <row r="17" spans="1:18" ht="12.75">
      <c r="A17" s="6" t="s">
        <v>34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</row>
    <row r="18" spans="1:18" ht="12.75">
      <c r="A18" s="6" t="s">
        <v>13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</row>
    <row r="20" spans="6:19" ht="12.75">
      <c r="F20" s="2" t="s">
        <v>21</v>
      </c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S20" s="2"/>
    </row>
    <row r="21" spans="1:6" ht="12.75">
      <c r="A21" t="s">
        <v>16</v>
      </c>
      <c r="F21" t="s">
        <v>35</v>
      </c>
    </row>
    <row r="23" spans="6:15" ht="12.75">
      <c r="F23" s="12">
        <f>Q11</f>
        <v>0</v>
      </c>
      <c r="G23" s="12" t="s">
        <v>17</v>
      </c>
      <c r="H23" s="12"/>
      <c r="I23" s="13">
        <f>Q4</f>
        <v>568829.7879</v>
      </c>
      <c r="J23" s="2"/>
      <c r="K23" s="2"/>
      <c r="L23" s="2"/>
      <c r="M23" s="2"/>
      <c r="N23" s="2"/>
      <c r="O23" s="2"/>
    </row>
    <row r="24" spans="1:18" ht="13.5" thickBot="1">
      <c r="A24" t="s">
        <v>10</v>
      </c>
      <c r="E24" s="3" t="s">
        <v>11</v>
      </c>
      <c r="I24" s="14">
        <f>Q8</f>
        <v>0</v>
      </c>
      <c r="P24" s="3" t="s">
        <v>11</v>
      </c>
      <c r="Q24" s="29" t="e">
        <f>Q11*Q4/Q8</f>
        <v>#DIV/0!</v>
      </c>
      <c r="R24" t="s">
        <v>8</v>
      </c>
    </row>
    <row r="27" spans="1:9" ht="12.75">
      <c r="A27" t="s">
        <v>32</v>
      </c>
      <c r="I27" t="s">
        <v>22</v>
      </c>
    </row>
    <row r="30" spans="1:18" ht="13.5" thickBot="1">
      <c r="A30" t="s">
        <v>10</v>
      </c>
      <c r="E30" s="3" t="s">
        <v>11</v>
      </c>
      <c r="F30" s="4" t="e">
        <f>Q24</f>
        <v>#DIV/0!</v>
      </c>
      <c r="G30" s="4" t="s">
        <v>18</v>
      </c>
      <c r="H30" s="4" t="s">
        <v>19</v>
      </c>
      <c r="I30" s="16" t="e">
        <f>Q24</f>
        <v>#DIV/0!</v>
      </c>
      <c r="J30" s="22" t="s">
        <v>17</v>
      </c>
      <c r="K30" s="22" t="s">
        <v>19</v>
      </c>
      <c r="L30" s="22">
        <v>1</v>
      </c>
      <c r="M30" s="22" t="s">
        <v>20</v>
      </c>
      <c r="N30" s="28">
        <f>Q6</f>
        <v>0.8</v>
      </c>
      <c r="O30" s="23" t="s">
        <v>23</v>
      </c>
      <c r="P30" t="s">
        <v>11</v>
      </c>
      <c r="Q30" s="10" t="e">
        <f>Q24+((Q24/Q6)*(1-Q6))</f>
        <v>#DIV/0!</v>
      </c>
      <c r="R30" t="s">
        <v>8</v>
      </c>
    </row>
    <row r="31" ht="12.75">
      <c r="I31" s="27">
        <f>Q6</f>
        <v>0.8</v>
      </c>
    </row>
    <row r="33" spans="1:5" ht="12.75">
      <c r="A33" t="s">
        <v>27</v>
      </c>
      <c r="D33">
        <f>Q14</f>
        <v>0</v>
      </c>
      <c r="E33" t="s">
        <v>28</v>
      </c>
    </row>
    <row r="34" spans="1:18" ht="13.5" thickBot="1">
      <c r="A34" t="s">
        <v>29</v>
      </c>
      <c r="Q34" s="30" t="e">
        <f>Q30/Q14</f>
        <v>#DIV/0!</v>
      </c>
      <c r="R34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dimension ref="A1:S34"/>
  <sheetViews>
    <sheetView zoomScalePageLayoutView="0" workbookViewId="0" topLeftCell="G1">
      <selection activeCell="T11" sqref="T11"/>
    </sheetView>
  </sheetViews>
  <sheetFormatPr defaultColWidth="9.140625" defaultRowHeight="12.75"/>
  <cols>
    <col min="2" max="2" width="6.7109375" style="0" customWidth="1"/>
    <col min="4" max="4" width="3.7109375" style="0" customWidth="1"/>
    <col min="6" max="6" width="11.8515625" style="0" bestFit="1" customWidth="1"/>
    <col min="7" max="8" width="1.7109375" style="0" customWidth="1"/>
    <col min="10" max="13" width="1.7109375" style="0" customWidth="1"/>
    <col min="14" max="14" width="6.57421875" style="0" customWidth="1"/>
    <col min="15" max="15" width="4.7109375" style="0" customWidth="1"/>
    <col min="17" max="17" width="11.8515625" style="0" bestFit="1" customWidth="1"/>
  </cols>
  <sheetData>
    <row r="1" ht="18">
      <c r="A1" s="1" t="s">
        <v>0</v>
      </c>
    </row>
    <row r="3" spans="1:18" ht="12.75">
      <c r="A3" s="5" t="s">
        <v>14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</row>
    <row r="4" spans="1:18" ht="12.75">
      <c r="A4" s="7" t="s">
        <v>3</v>
      </c>
      <c r="B4" s="6" t="s">
        <v>1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20">
        <v>365100</v>
      </c>
      <c r="R4" s="5" t="s">
        <v>8</v>
      </c>
    </row>
    <row r="5" spans="1:18" ht="12.75">
      <c r="A5" s="7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</row>
    <row r="6" spans="1:18" ht="12.75">
      <c r="A6" s="7" t="s">
        <v>4</v>
      </c>
      <c r="B6" s="6" t="s">
        <v>2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25">
        <v>0.785</v>
      </c>
      <c r="R6" s="6"/>
    </row>
    <row r="7" spans="1:18" ht="12.75">
      <c r="A7" s="7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8"/>
      <c r="R7" s="6"/>
    </row>
    <row r="8" spans="1:18" ht="12.75">
      <c r="A8" s="7" t="s">
        <v>5</v>
      </c>
      <c r="B8" s="6" t="s">
        <v>30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19"/>
      <c r="R8" s="6"/>
    </row>
    <row r="9" spans="1:18" ht="12.75">
      <c r="A9" s="7"/>
      <c r="B9" s="18" t="s">
        <v>24</v>
      </c>
      <c r="C9" s="18"/>
      <c r="D9" s="18"/>
      <c r="E9" s="18"/>
      <c r="F9" s="18"/>
      <c r="G9" s="6"/>
      <c r="H9" s="6"/>
      <c r="I9" s="6"/>
      <c r="J9" s="6"/>
      <c r="K9" s="6"/>
      <c r="L9" s="6"/>
      <c r="M9" s="6"/>
      <c r="N9" s="6"/>
      <c r="O9" s="6"/>
      <c r="P9" s="6"/>
      <c r="Q9" s="17"/>
      <c r="R9" s="6"/>
    </row>
    <row r="10" spans="1:18" ht="12.75">
      <c r="A10" s="7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9"/>
      <c r="R10" s="6"/>
    </row>
    <row r="11" spans="1:18" ht="12.75">
      <c r="A11" s="7" t="s">
        <v>6</v>
      </c>
      <c r="B11" s="6" t="s">
        <v>25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19"/>
      <c r="R11" s="6"/>
    </row>
    <row r="12" spans="1:18" ht="12.75">
      <c r="A12" s="7"/>
      <c r="B12" s="18" t="s">
        <v>24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17"/>
      <c r="R12" s="6"/>
    </row>
    <row r="13" spans="1:18" ht="12.75">
      <c r="A13" s="7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9"/>
      <c r="R13" s="6"/>
    </row>
    <row r="14" spans="1:18" ht="12.75">
      <c r="A14" s="7" t="s">
        <v>7</v>
      </c>
      <c r="B14" s="6" t="s">
        <v>26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19"/>
      <c r="R14" s="6"/>
    </row>
    <row r="15" spans="1:18" ht="12.7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</row>
    <row r="16" spans="1:18" ht="12.75">
      <c r="A16" s="6" t="s">
        <v>9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</row>
    <row r="17" spans="1:18" ht="12.75">
      <c r="A17" s="6" t="s">
        <v>12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</row>
    <row r="18" spans="1:18" ht="12.75">
      <c r="A18" s="6" t="s">
        <v>13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</row>
    <row r="20" spans="6:19" ht="12.75">
      <c r="F20" s="2" t="s">
        <v>21</v>
      </c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S20" s="2"/>
    </row>
    <row r="21" spans="1:6" ht="12.75">
      <c r="A21" t="s">
        <v>16</v>
      </c>
      <c r="F21" t="s">
        <v>31</v>
      </c>
    </row>
    <row r="23" spans="6:15" ht="12.75">
      <c r="F23" s="12">
        <f>Q11</f>
        <v>0</v>
      </c>
      <c r="G23" s="12" t="s">
        <v>17</v>
      </c>
      <c r="H23" s="12"/>
      <c r="I23" s="13">
        <f>Q4</f>
        <v>365100</v>
      </c>
      <c r="J23" s="2"/>
      <c r="K23" s="2"/>
      <c r="L23" s="2"/>
      <c r="M23" s="2"/>
      <c r="N23" s="2"/>
      <c r="O23" s="2"/>
    </row>
    <row r="24" spans="1:18" ht="13.5" thickBot="1">
      <c r="A24" t="s">
        <v>10</v>
      </c>
      <c r="E24" s="3" t="s">
        <v>11</v>
      </c>
      <c r="I24" s="14">
        <f>Q8</f>
        <v>0</v>
      </c>
      <c r="P24" s="3" t="s">
        <v>11</v>
      </c>
      <c r="Q24" s="29" t="e">
        <f>Q11*Q4/Q8</f>
        <v>#DIV/0!</v>
      </c>
      <c r="R24" t="s">
        <v>8</v>
      </c>
    </row>
    <row r="27" spans="1:9" ht="12.75">
      <c r="A27" t="s">
        <v>32</v>
      </c>
      <c r="I27" t="s">
        <v>22</v>
      </c>
    </row>
    <row r="30" spans="1:18" ht="13.5" thickBot="1">
      <c r="A30" t="s">
        <v>10</v>
      </c>
      <c r="E30" s="3" t="s">
        <v>11</v>
      </c>
      <c r="F30" s="4" t="e">
        <f>Q24</f>
        <v>#DIV/0!</v>
      </c>
      <c r="G30" s="4" t="s">
        <v>18</v>
      </c>
      <c r="H30" s="4" t="s">
        <v>19</v>
      </c>
      <c r="I30" s="16" t="e">
        <f>Q24</f>
        <v>#DIV/0!</v>
      </c>
      <c r="J30" s="22" t="s">
        <v>17</v>
      </c>
      <c r="K30" s="22" t="s">
        <v>19</v>
      </c>
      <c r="L30" s="22">
        <v>1</v>
      </c>
      <c r="M30" s="22" t="s">
        <v>20</v>
      </c>
      <c r="N30" s="28">
        <f>Q6</f>
        <v>0.785</v>
      </c>
      <c r="O30" s="23" t="s">
        <v>23</v>
      </c>
      <c r="P30" t="s">
        <v>11</v>
      </c>
      <c r="Q30" s="10" t="e">
        <f>Q24+((Q24/Q6)*(1-Q6))</f>
        <v>#DIV/0!</v>
      </c>
      <c r="R30" t="s">
        <v>8</v>
      </c>
    </row>
    <row r="31" ht="12.75">
      <c r="I31" s="27">
        <f>Q6</f>
        <v>0.785</v>
      </c>
    </row>
    <row r="33" spans="1:5" ht="12.75">
      <c r="A33" t="s">
        <v>27</v>
      </c>
      <c r="D33">
        <f>Q14</f>
        <v>0</v>
      </c>
      <c r="E33" t="s">
        <v>28</v>
      </c>
    </row>
    <row r="34" spans="1:18" ht="13.5" thickBot="1">
      <c r="A34" t="s">
        <v>29</v>
      </c>
      <c r="Q34" s="30" t="e">
        <f>Q30/Q14</f>
        <v>#DIV/0!</v>
      </c>
      <c r="R34" t="s">
        <v>15</v>
      </c>
    </row>
  </sheetData>
  <sheetProtection/>
  <printOptions/>
  <pageMargins left="0.75" right="0.75" top="1" bottom="1" header="0.5" footer="0.5"/>
  <pageSetup orientation="portrait" paperSize="9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>
  <dimension ref="A1:S34"/>
  <sheetViews>
    <sheetView zoomScalePageLayoutView="0" workbookViewId="0" topLeftCell="A1">
      <selection activeCell="Q6" sqref="Q6"/>
    </sheetView>
  </sheetViews>
  <sheetFormatPr defaultColWidth="9.140625" defaultRowHeight="12.75"/>
  <cols>
    <col min="2" max="2" width="6.7109375" style="0" customWidth="1"/>
    <col min="4" max="4" width="3.7109375" style="0" customWidth="1"/>
    <col min="6" max="6" width="11.8515625" style="0" bestFit="1" customWidth="1"/>
    <col min="7" max="8" width="1.7109375" style="0" customWidth="1"/>
    <col min="10" max="13" width="1.7109375" style="0" customWidth="1"/>
    <col min="14" max="14" width="6.57421875" style="0" customWidth="1"/>
    <col min="15" max="15" width="4.7109375" style="0" customWidth="1"/>
    <col min="17" max="17" width="11.8515625" style="0" bestFit="1" customWidth="1"/>
  </cols>
  <sheetData>
    <row r="1" ht="18">
      <c r="A1" s="1" t="s">
        <v>0</v>
      </c>
    </row>
    <row r="3" spans="1:18" ht="12.75">
      <c r="A3" s="5" t="s">
        <v>14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</row>
    <row r="4" spans="1:18" ht="12.75">
      <c r="A4" s="7" t="s">
        <v>3</v>
      </c>
      <c r="B4" s="6" t="s">
        <v>1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20">
        <v>352890</v>
      </c>
      <c r="R4" s="5" t="s">
        <v>8</v>
      </c>
    </row>
    <row r="5" spans="1:18" ht="12.75">
      <c r="A5" s="7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</row>
    <row r="6" spans="1:18" ht="12.75">
      <c r="A6" s="7" t="s">
        <v>4</v>
      </c>
      <c r="B6" s="6" t="s">
        <v>2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25">
        <v>0.785</v>
      </c>
      <c r="R6" s="6"/>
    </row>
    <row r="7" spans="1:18" ht="12.75">
      <c r="A7" s="7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8"/>
      <c r="R7" s="6"/>
    </row>
    <row r="8" spans="1:18" ht="12.75">
      <c r="A8" s="7" t="s">
        <v>5</v>
      </c>
      <c r="B8" s="6" t="s">
        <v>30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19"/>
      <c r="R8" s="6"/>
    </row>
    <row r="9" spans="1:18" ht="12.75">
      <c r="A9" s="7"/>
      <c r="B9" s="18" t="s">
        <v>24</v>
      </c>
      <c r="C9" s="18"/>
      <c r="D9" s="18"/>
      <c r="E9" s="18"/>
      <c r="F9" s="18"/>
      <c r="G9" s="6"/>
      <c r="H9" s="6"/>
      <c r="I9" s="6"/>
      <c r="J9" s="6"/>
      <c r="K9" s="6"/>
      <c r="L9" s="6"/>
      <c r="M9" s="6"/>
      <c r="N9" s="6"/>
      <c r="O9" s="6"/>
      <c r="P9" s="6"/>
      <c r="Q9" s="17"/>
      <c r="R9" s="6"/>
    </row>
    <row r="10" spans="1:18" ht="12.75">
      <c r="A10" s="7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9"/>
      <c r="R10" s="6"/>
    </row>
    <row r="11" spans="1:18" ht="12.75">
      <c r="A11" s="7" t="s">
        <v>6</v>
      </c>
      <c r="B11" s="6" t="s">
        <v>25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19"/>
      <c r="R11" s="6"/>
    </row>
    <row r="12" spans="1:18" ht="12.75">
      <c r="A12" s="7"/>
      <c r="B12" s="18" t="s">
        <v>24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17"/>
      <c r="R12" s="6"/>
    </row>
    <row r="13" spans="1:18" ht="12.75">
      <c r="A13" s="7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9"/>
      <c r="R13" s="6"/>
    </row>
    <row r="14" spans="1:18" ht="12.75">
      <c r="A14" s="7" t="s">
        <v>7</v>
      </c>
      <c r="B14" s="6" t="s">
        <v>26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19"/>
      <c r="R14" s="6"/>
    </row>
    <row r="15" spans="1:18" ht="12.7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</row>
    <row r="16" spans="1:18" ht="12.75">
      <c r="A16" s="6" t="s">
        <v>9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</row>
    <row r="17" spans="1:18" ht="12.75">
      <c r="A17" s="6" t="s">
        <v>12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</row>
    <row r="18" spans="1:18" ht="12.75">
      <c r="A18" s="6" t="s">
        <v>13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</row>
    <row r="20" spans="6:19" ht="12.75">
      <c r="F20" s="2" t="s">
        <v>21</v>
      </c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S20" s="2"/>
    </row>
    <row r="21" spans="1:6" ht="12.75">
      <c r="A21" t="s">
        <v>16</v>
      </c>
      <c r="F21" t="s">
        <v>31</v>
      </c>
    </row>
    <row r="23" spans="6:15" ht="12.75">
      <c r="F23" s="12">
        <f>Q11</f>
        <v>0</v>
      </c>
      <c r="G23" s="12" t="s">
        <v>17</v>
      </c>
      <c r="H23" s="12"/>
      <c r="I23" s="13">
        <f>Q4</f>
        <v>352890</v>
      </c>
      <c r="J23" s="2"/>
      <c r="K23" s="2"/>
      <c r="L23" s="2"/>
      <c r="M23" s="2"/>
      <c r="N23" s="2"/>
      <c r="O23" s="2"/>
    </row>
    <row r="24" spans="1:18" ht="13.5" thickBot="1">
      <c r="A24" t="s">
        <v>10</v>
      </c>
      <c r="E24" s="3" t="s">
        <v>11</v>
      </c>
      <c r="I24" s="14">
        <f>Q8</f>
        <v>0</v>
      </c>
      <c r="P24" s="3" t="s">
        <v>11</v>
      </c>
      <c r="Q24" s="29" t="e">
        <f>Q11*Q4/Q8</f>
        <v>#DIV/0!</v>
      </c>
      <c r="R24" t="s">
        <v>8</v>
      </c>
    </row>
    <row r="27" spans="1:9" ht="12.75">
      <c r="A27" t="s">
        <v>32</v>
      </c>
      <c r="I27" t="s">
        <v>22</v>
      </c>
    </row>
    <row r="30" spans="1:18" ht="13.5" thickBot="1">
      <c r="A30" t="s">
        <v>10</v>
      </c>
      <c r="E30" s="3" t="s">
        <v>11</v>
      </c>
      <c r="F30" s="4" t="e">
        <f>Q24</f>
        <v>#DIV/0!</v>
      </c>
      <c r="G30" s="4" t="s">
        <v>18</v>
      </c>
      <c r="H30" s="4" t="s">
        <v>19</v>
      </c>
      <c r="I30" s="16" t="e">
        <f>Q24</f>
        <v>#DIV/0!</v>
      </c>
      <c r="J30" s="22" t="s">
        <v>17</v>
      </c>
      <c r="K30" s="22" t="s">
        <v>19</v>
      </c>
      <c r="L30" s="22">
        <v>1</v>
      </c>
      <c r="M30" s="22" t="s">
        <v>20</v>
      </c>
      <c r="N30" s="28">
        <f>Q6</f>
        <v>0.785</v>
      </c>
      <c r="O30" s="23" t="s">
        <v>23</v>
      </c>
      <c r="P30" t="s">
        <v>11</v>
      </c>
      <c r="Q30" s="10" t="e">
        <f>Q24+((Q24/Q6)*(1-Q6))</f>
        <v>#DIV/0!</v>
      </c>
      <c r="R30" t="s">
        <v>8</v>
      </c>
    </row>
    <row r="31" ht="12.75">
      <c r="I31" s="27">
        <f>Q6</f>
        <v>0.785</v>
      </c>
    </row>
    <row r="33" spans="1:5" ht="12.75">
      <c r="A33" t="s">
        <v>27</v>
      </c>
      <c r="D33">
        <f>Q14</f>
        <v>0</v>
      </c>
      <c r="E33" t="s">
        <v>28</v>
      </c>
    </row>
    <row r="34" spans="1:18" ht="13.5" thickBot="1">
      <c r="A34" t="s">
        <v>29</v>
      </c>
      <c r="Q34" s="30" t="e">
        <f>Q30/Q14</f>
        <v>#DIV/0!</v>
      </c>
      <c r="R34" t="s">
        <v>15</v>
      </c>
    </row>
  </sheetData>
  <sheetProtection/>
  <printOptions/>
  <pageMargins left="0.75" right="0.75" top="1" bottom="1" header="0.5" footer="0.5"/>
  <pageSetup orientation="portrait" paperSize="9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>
  <dimension ref="A1:S34"/>
  <sheetViews>
    <sheetView zoomScalePageLayoutView="0" workbookViewId="0" topLeftCell="A1">
      <selection activeCell="I31" sqref="I31"/>
    </sheetView>
  </sheetViews>
  <sheetFormatPr defaultColWidth="9.140625" defaultRowHeight="12.75"/>
  <cols>
    <col min="2" max="2" width="6.7109375" style="0" customWidth="1"/>
    <col min="4" max="4" width="3.7109375" style="0" customWidth="1"/>
    <col min="6" max="6" width="11.8515625" style="0" bestFit="1" customWidth="1"/>
    <col min="7" max="8" width="1.7109375" style="0" customWidth="1"/>
    <col min="10" max="13" width="1.7109375" style="0" customWidth="1"/>
    <col min="14" max="14" width="6.57421875" style="0" customWidth="1"/>
    <col min="15" max="15" width="4.7109375" style="0" customWidth="1"/>
    <col min="17" max="17" width="11.8515625" style="0" bestFit="1" customWidth="1"/>
  </cols>
  <sheetData>
    <row r="1" ht="18">
      <c r="A1" s="1" t="s">
        <v>0</v>
      </c>
    </row>
    <row r="3" spans="1:18" ht="12.75">
      <c r="A3" s="5" t="s">
        <v>14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</row>
    <row r="4" spans="1:18" ht="12.75">
      <c r="A4" s="7" t="s">
        <v>3</v>
      </c>
      <c r="B4" s="6" t="s">
        <v>1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20">
        <v>337676</v>
      </c>
      <c r="R4" s="5" t="s">
        <v>8</v>
      </c>
    </row>
    <row r="5" spans="1:18" ht="12.75">
      <c r="A5" s="7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</row>
    <row r="6" spans="1:18" ht="12.75">
      <c r="A6" s="7" t="s">
        <v>4</v>
      </c>
      <c r="B6" s="6" t="s">
        <v>2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25">
        <v>0.785</v>
      </c>
      <c r="R6" s="6"/>
    </row>
    <row r="7" spans="1:18" ht="12.75">
      <c r="A7" s="7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8"/>
      <c r="R7" s="6"/>
    </row>
    <row r="8" spans="1:18" ht="12.75">
      <c r="A8" s="7" t="s">
        <v>5</v>
      </c>
      <c r="B8" s="6" t="s">
        <v>30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19"/>
      <c r="R8" s="6"/>
    </row>
    <row r="9" spans="1:18" ht="12.75">
      <c r="A9" s="7"/>
      <c r="B9" s="18" t="s">
        <v>24</v>
      </c>
      <c r="C9" s="18"/>
      <c r="D9" s="18"/>
      <c r="E9" s="18"/>
      <c r="F9" s="18"/>
      <c r="G9" s="6"/>
      <c r="H9" s="6"/>
      <c r="I9" s="6"/>
      <c r="J9" s="6"/>
      <c r="K9" s="6"/>
      <c r="L9" s="6"/>
      <c r="M9" s="6"/>
      <c r="N9" s="6"/>
      <c r="O9" s="6"/>
      <c r="P9" s="6"/>
      <c r="Q9" s="17"/>
      <c r="R9" s="6"/>
    </row>
    <row r="10" spans="1:18" ht="12.75">
      <c r="A10" s="7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9"/>
      <c r="R10" s="6"/>
    </row>
    <row r="11" spans="1:18" ht="12.75">
      <c r="A11" s="7" t="s">
        <v>6</v>
      </c>
      <c r="B11" s="6" t="s">
        <v>25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19"/>
      <c r="R11" s="6"/>
    </row>
    <row r="12" spans="1:18" ht="12.75">
      <c r="A12" s="7"/>
      <c r="B12" s="18" t="s">
        <v>24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17"/>
      <c r="R12" s="6"/>
    </row>
    <row r="13" spans="1:18" ht="12.75">
      <c r="A13" s="7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9"/>
      <c r="R13" s="6"/>
    </row>
    <row r="14" spans="1:18" ht="12.75">
      <c r="A14" s="7" t="s">
        <v>7</v>
      </c>
      <c r="B14" s="6" t="s">
        <v>26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19"/>
      <c r="R14" s="6"/>
    </row>
    <row r="15" spans="1:18" ht="12.7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</row>
    <row r="16" spans="1:18" ht="12.75">
      <c r="A16" s="6" t="s">
        <v>9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</row>
    <row r="17" spans="1:18" ht="12.75">
      <c r="A17" s="6" t="s">
        <v>12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</row>
    <row r="18" spans="1:18" ht="12.75">
      <c r="A18" s="6" t="s">
        <v>13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</row>
    <row r="20" spans="6:19" ht="12.75">
      <c r="F20" s="2" t="s">
        <v>21</v>
      </c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S20" s="2"/>
    </row>
    <row r="21" spans="1:6" ht="12.75">
      <c r="A21" t="s">
        <v>16</v>
      </c>
      <c r="F21" t="s">
        <v>31</v>
      </c>
    </row>
    <row r="23" spans="6:15" ht="12.75">
      <c r="F23" s="12">
        <f>Q11</f>
        <v>0</v>
      </c>
      <c r="G23" s="12" t="s">
        <v>17</v>
      </c>
      <c r="H23" s="12"/>
      <c r="I23" s="13">
        <f>Q4</f>
        <v>337676</v>
      </c>
      <c r="J23" s="2"/>
      <c r="K23" s="2"/>
      <c r="L23" s="2"/>
      <c r="M23" s="2"/>
      <c r="N23" s="2"/>
      <c r="O23" s="2"/>
    </row>
    <row r="24" spans="1:18" ht="13.5" thickBot="1">
      <c r="A24" t="s">
        <v>10</v>
      </c>
      <c r="E24" s="3" t="s">
        <v>11</v>
      </c>
      <c r="I24" s="14">
        <f>Q8</f>
        <v>0</v>
      </c>
      <c r="P24" s="3" t="s">
        <v>11</v>
      </c>
      <c r="Q24" s="26" t="e">
        <f>Q11*Q4/Q8</f>
        <v>#DIV/0!</v>
      </c>
      <c r="R24" t="s">
        <v>8</v>
      </c>
    </row>
    <row r="27" spans="1:9" ht="12.75">
      <c r="A27" t="s">
        <v>32</v>
      </c>
      <c r="I27" t="s">
        <v>22</v>
      </c>
    </row>
    <row r="30" spans="1:18" ht="13.5" thickBot="1">
      <c r="A30" t="s">
        <v>10</v>
      </c>
      <c r="E30" s="3" t="s">
        <v>11</v>
      </c>
      <c r="F30" s="4" t="e">
        <f>Q24</f>
        <v>#DIV/0!</v>
      </c>
      <c r="G30" s="4" t="s">
        <v>18</v>
      </c>
      <c r="H30" s="4" t="s">
        <v>19</v>
      </c>
      <c r="I30" s="16" t="e">
        <f>Q24</f>
        <v>#DIV/0!</v>
      </c>
      <c r="J30" s="22" t="s">
        <v>17</v>
      </c>
      <c r="K30" s="22" t="s">
        <v>19</v>
      </c>
      <c r="L30" s="22">
        <v>1</v>
      </c>
      <c r="M30" s="22" t="s">
        <v>20</v>
      </c>
      <c r="N30" s="28">
        <f>Q6</f>
        <v>0.785</v>
      </c>
      <c r="O30" s="23" t="s">
        <v>23</v>
      </c>
      <c r="P30" t="s">
        <v>11</v>
      </c>
      <c r="Q30" s="10" t="e">
        <f>Q24+((Q24/Q6)*(1-Q6))</f>
        <v>#DIV/0!</v>
      </c>
      <c r="R30" t="s">
        <v>8</v>
      </c>
    </row>
    <row r="31" ht="12.75">
      <c r="I31" s="27">
        <f>Q6</f>
        <v>0.785</v>
      </c>
    </row>
    <row r="33" spans="1:5" ht="12.75">
      <c r="A33" t="s">
        <v>27</v>
      </c>
      <c r="D33">
        <f>Q14</f>
        <v>0</v>
      </c>
      <c r="E33" t="s">
        <v>28</v>
      </c>
    </row>
    <row r="34" spans="1:18" ht="13.5" thickBot="1">
      <c r="A34" t="s">
        <v>29</v>
      </c>
      <c r="Q34" s="11" t="e">
        <f>Q30/Q14</f>
        <v>#DIV/0!</v>
      </c>
      <c r="R34" t="s">
        <v>15</v>
      </c>
    </row>
  </sheetData>
  <sheetProtection/>
  <printOptions/>
  <pageMargins left="0.75" right="0.75" top="1" bottom="1" header="0.5" footer="0.5"/>
  <pageSetup orientation="portrait" paperSize="9"/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>
  <dimension ref="A1:S34"/>
  <sheetViews>
    <sheetView zoomScalePageLayoutView="0" workbookViewId="0" topLeftCell="A1">
      <selection activeCell="Q8" sqref="Q8"/>
    </sheetView>
  </sheetViews>
  <sheetFormatPr defaultColWidth="9.140625" defaultRowHeight="12.75"/>
  <cols>
    <col min="2" max="2" width="6.7109375" style="0" customWidth="1"/>
    <col min="4" max="4" width="3.7109375" style="0" customWidth="1"/>
    <col min="6" max="6" width="11.8515625" style="0" bestFit="1" customWidth="1"/>
    <col min="7" max="8" width="1.7109375" style="0" customWidth="1"/>
    <col min="10" max="13" width="1.7109375" style="0" customWidth="1"/>
    <col min="14" max="15" width="4.7109375" style="0" customWidth="1"/>
    <col min="17" max="17" width="11.8515625" style="0" bestFit="1" customWidth="1"/>
  </cols>
  <sheetData>
    <row r="1" ht="18">
      <c r="A1" s="1" t="s">
        <v>0</v>
      </c>
    </row>
    <row r="3" spans="1:18" ht="12.75">
      <c r="A3" s="5" t="s">
        <v>14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</row>
    <row r="4" spans="1:18" ht="12.75">
      <c r="A4" s="7" t="s">
        <v>3</v>
      </c>
      <c r="B4" s="6" t="s">
        <v>1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20">
        <v>319600</v>
      </c>
      <c r="R4" s="5" t="s">
        <v>8</v>
      </c>
    </row>
    <row r="5" spans="1:18" ht="12.75">
      <c r="A5" s="7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</row>
    <row r="6" spans="1:18" ht="12.75">
      <c r="A6" s="7" t="s">
        <v>4</v>
      </c>
      <c r="B6" s="6" t="s">
        <v>2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21">
        <v>0.8</v>
      </c>
      <c r="R6" s="6"/>
    </row>
    <row r="7" spans="1:18" ht="12.75">
      <c r="A7" s="7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8"/>
      <c r="R7" s="6"/>
    </row>
    <row r="8" spans="1:18" ht="12.75">
      <c r="A8" s="7" t="s">
        <v>5</v>
      </c>
      <c r="B8" s="6" t="s">
        <v>30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19"/>
      <c r="R8" s="6"/>
    </row>
    <row r="9" spans="1:18" ht="12.75">
      <c r="A9" s="7"/>
      <c r="B9" s="18" t="s">
        <v>24</v>
      </c>
      <c r="C9" s="18"/>
      <c r="D9" s="18"/>
      <c r="E9" s="18"/>
      <c r="F9" s="18"/>
      <c r="G9" s="6"/>
      <c r="H9" s="6"/>
      <c r="I9" s="6"/>
      <c r="J9" s="6"/>
      <c r="K9" s="6"/>
      <c r="L9" s="6"/>
      <c r="M9" s="6"/>
      <c r="N9" s="6"/>
      <c r="O9" s="6"/>
      <c r="P9" s="6"/>
      <c r="Q9" s="17"/>
      <c r="R9" s="6"/>
    </row>
    <row r="10" spans="1:18" ht="12.75">
      <c r="A10" s="7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9"/>
      <c r="R10" s="6"/>
    </row>
    <row r="11" spans="1:18" ht="12.75">
      <c r="A11" s="7" t="s">
        <v>6</v>
      </c>
      <c r="B11" s="6" t="s">
        <v>25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19"/>
      <c r="R11" s="6"/>
    </row>
    <row r="12" spans="1:18" ht="12.75">
      <c r="A12" s="7"/>
      <c r="B12" s="18" t="s">
        <v>24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17"/>
      <c r="R12" s="6"/>
    </row>
    <row r="13" spans="1:18" ht="12.75">
      <c r="A13" s="7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9"/>
      <c r="R13" s="6"/>
    </row>
    <row r="14" spans="1:18" ht="12.75">
      <c r="A14" s="7" t="s">
        <v>7</v>
      </c>
      <c r="B14" s="6" t="s">
        <v>26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19"/>
      <c r="R14" s="6"/>
    </row>
    <row r="15" spans="1:18" ht="12.7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</row>
    <row r="16" spans="1:18" ht="12.75">
      <c r="A16" s="6" t="s">
        <v>9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</row>
    <row r="17" spans="1:18" ht="12.75">
      <c r="A17" s="6" t="s">
        <v>12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</row>
    <row r="18" spans="1:18" ht="12.75">
      <c r="A18" s="6" t="s">
        <v>13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</row>
    <row r="20" spans="6:19" ht="12.75">
      <c r="F20" s="2" t="s">
        <v>21</v>
      </c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S20" s="2"/>
    </row>
    <row r="21" spans="1:6" ht="12.75">
      <c r="A21" t="s">
        <v>16</v>
      </c>
      <c r="F21" t="s">
        <v>31</v>
      </c>
    </row>
    <row r="23" spans="6:15" ht="12.75">
      <c r="F23" s="12">
        <f>Q11</f>
        <v>0</v>
      </c>
      <c r="G23" s="12" t="s">
        <v>17</v>
      </c>
      <c r="H23" s="12"/>
      <c r="I23" s="13">
        <f>Q4</f>
        <v>319600</v>
      </c>
      <c r="J23" s="2"/>
      <c r="K23" s="2"/>
      <c r="L23" s="2"/>
      <c r="M23" s="2"/>
      <c r="N23" s="2"/>
      <c r="O23" s="2"/>
    </row>
    <row r="24" spans="1:18" ht="13.5" thickBot="1">
      <c r="A24" t="s">
        <v>10</v>
      </c>
      <c r="E24" s="3" t="s">
        <v>11</v>
      </c>
      <c r="I24" s="14">
        <f>Q8</f>
        <v>0</v>
      </c>
      <c r="P24" s="3" t="s">
        <v>11</v>
      </c>
      <c r="Q24" s="24" t="e">
        <f>Q11*Q4/Q8</f>
        <v>#DIV/0!</v>
      </c>
      <c r="R24" t="s">
        <v>8</v>
      </c>
    </row>
    <row r="27" spans="1:9" ht="12.75">
      <c r="A27" t="s">
        <v>32</v>
      </c>
      <c r="I27" t="s">
        <v>22</v>
      </c>
    </row>
    <row r="30" spans="1:18" ht="13.5" thickBot="1">
      <c r="A30" t="s">
        <v>10</v>
      </c>
      <c r="E30" s="3" t="s">
        <v>11</v>
      </c>
      <c r="F30" s="4" t="e">
        <f>Q24</f>
        <v>#DIV/0!</v>
      </c>
      <c r="G30" s="4" t="s">
        <v>18</v>
      </c>
      <c r="H30" s="4" t="s">
        <v>19</v>
      </c>
      <c r="I30" s="16"/>
      <c r="J30" s="22" t="s">
        <v>17</v>
      </c>
      <c r="K30" s="22" t="s">
        <v>19</v>
      </c>
      <c r="L30" s="22">
        <v>1</v>
      </c>
      <c r="M30" s="22" t="s">
        <v>20</v>
      </c>
      <c r="N30" s="23">
        <f>Q6</f>
        <v>0.8</v>
      </c>
      <c r="O30" s="23" t="s">
        <v>23</v>
      </c>
      <c r="P30" t="s">
        <v>11</v>
      </c>
      <c r="Q30" s="10" t="e">
        <f>Q24+((Q24/Q6)*(1-Q6))</f>
        <v>#DIV/0!</v>
      </c>
      <c r="R30" t="s">
        <v>8</v>
      </c>
    </row>
    <row r="31" ht="12.75">
      <c r="I31" s="15">
        <f>Q6</f>
        <v>0.8</v>
      </c>
    </row>
    <row r="33" spans="1:5" ht="12.75">
      <c r="A33" t="s">
        <v>27</v>
      </c>
      <c r="D33">
        <f>Q14</f>
        <v>0</v>
      </c>
      <c r="E33" t="s">
        <v>28</v>
      </c>
    </row>
    <row r="34" spans="1:18" ht="13.5" thickBot="1">
      <c r="A34" t="s">
        <v>29</v>
      </c>
      <c r="Q34" s="24" t="e">
        <f>Q30/Q14</f>
        <v>#DIV/0!</v>
      </c>
      <c r="R34" t="s">
        <v>15</v>
      </c>
    </row>
  </sheetData>
  <sheetProtection/>
  <printOptions/>
  <pageMargins left="0.75" right="0.75" top="1" bottom="1" header="0.5" footer="0.5"/>
  <pageSetup orientation="portrait" paperSize="9"/>
  <legacyDrawing r:id="rId2"/>
</worksheet>
</file>

<file path=xl/worksheets/sheet24.xml><?xml version="1.0" encoding="utf-8"?>
<worksheet xmlns="http://schemas.openxmlformats.org/spreadsheetml/2006/main" xmlns:r="http://schemas.openxmlformats.org/officeDocument/2006/relationships">
  <dimension ref="A1:S34"/>
  <sheetViews>
    <sheetView zoomScalePageLayoutView="0" workbookViewId="0" topLeftCell="A1">
      <selection activeCell="F30" sqref="F30"/>
    </sheetView>
  </sheetViews>
  <sheetFormatPr defaultColWidth="9.140625" defaultRowHeight="12.75"/>
  <cols>
    <col min="2" max="2" width="6.57421875" style="0" customWidth="1"/>
    <col min="4" max="4" width="2.7109375" style="0" customWidth="1"/>
    <col min="5" max="5" width="8.421875" style="0" customWidth="1"/>
    <col min="6" max="6" width="7.8515625" style="0" customWidth="1"/>
    <col min="7" max="7" width="2.00390625" style="0" customWidth="1"/>
    <col min="8" max="8" width="1.7109375" style="0" customWidth="1"/>
    <col min="9" max="9" width="8.7109375" style="0" customWidth="1"/>
    <col min="10" max="10" width="1.7109375" style="0" customWidth="1"/>
    <col min="11" max="11" width="2.00390625" style="0" customWidth="1"/>
    <col min="12" max="12" width="1.8515625" style="0" customWidth="1"/>
    <col min="13" max="13" width="2.140625" style="0" customWidth="1"/>
    <col min="14" max="15" width="5.00390625" style="0" customWidth="1"/>
    <col min="16" max="16" width="3.140625" style="0" customWidth="1"/>
    <col min="17" max="17" width="12.140625" style="0" customWidth="1"/>
    <col min="18" max="18" width="10.140625" style="0" customWidth="1"/>
    <col min="19" max="19" width="0.13671875" style="0" customWidth="1"/>
  </cols>
  <sheetData>
    <row r="1" ht="18">
      <c r="A1" s="1" t="s">
        <v>0</v>
      </c>
    </row>
    <row r="3" spans="1:18" ht="12.75">
      <c r="A3" s="5" t="s">
        <v>14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</row>
    <row r="4" spans="1:18" ht="12.75">
      <c r="A4" s="7" t="s">
        <v>3</v>
      </c>
      <c r="B4" s="6" t="s">
        <v>1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20">
        <v>314300</v>
      </c>
      <c r="R4" s="5" t="s">
        <v>8</v>
      </c>
    </row>
    <row r="5" spans="1:18" ht="12.75">
      <c r="A5" s="7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</row>
    <row r="6" spans="1:18" ht="12.75">
      <c r="A6" s="7" t="s">
        <v>4</v>
      </c>
      <c r="B6" s="6" t="s">
        <v>2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21">
        <v>0.82</v>
      </c>
      <c r="R6" s="6"/>
    </row>
    <row r="7" spans="1:18" ht="12.75">
      <c r="A7" s="7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8"/>
      <c r="R7" s="6"/>
    </row>
    <row r="8" spans="1:18" ht="12.75">
      <c r="A8" s="7" t="s">
        <v>5</v>
      </c>
      <c r="B8" s="6" t="s">
        <v>30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19"/>
      <c r="R8" s="6"/>
    </row>
    <row r="9" spans="1:18" ht="12.75">
      <c r="A9" s="7"/>
      <c r="B9" s="18" t="s">
        <v>24</v>
      </c>
      <c r="C9" s="18"/>
      <c r="D9" s="18"/>
      <c r="E9" s="18"/>
      <c r="F9" s="18"/>
      <c r="G9" s="6"/>
      <c r="H9" s="6"/>
      <c r="I9" s="6"/>
      <c r="J9" s="6"/>
      <c r="K9" s="6"/>
      <c r="L9" s="6"/>
      <c r="M9" s="6"/>
      <c r="N9" s="6"/>
      <c r="O9" s="6"/>
      <c r="P9" s="6"/>
      <c r="Q9" s="17"/>
      <c r="R9" s="6"/>
    </row>
    <row r="10" spans="1:18" ht="12.75">
      <c r="A10" s="7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9"/>
      <c r="R10" s="6"/>
    </row>
    <row r="11" spans="1:18" ht="12.75">
      <c r="A11" s="7" t="s">
        <v>6</v>
      </c>
      <c r="B11" s="6" t="s">
        <v>25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19"/>
      <c r="R11" s="6"/>
    </row>
    <row r="12" spans="1:18" ht="12.75">
      <c r="A12" s="7"/>
      <c r="B12" s="18" t="s">
        <v>24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17"/>
      <c r="R12" s="6"/>
    </row>
    <row r="13" spans="1:18" ht="12.75">
      <c r="A13" s="7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9"/>
      <c r="R13" s="6"/>
    </row>
    <row r="14" spans="1:18" ht="12.75">
      <c r="A14" s="7" t="s">
        <v>7</v>
      </c>
      <c r="B14" s="6" t="s">
        <v>26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19"/>
      <c r="R14" s="6"/>
    </row>
    <row r="15" spans="1:18" ht="12.7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</row>
    <row r="16" spans="1:18" ht="12.75">
      <c r="A16" s="6" t="s">
        <v>9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</row>
    <row r="17" spans="1:18" ht="12.75">
      <c r="A17" s="6" t="s">
        <v>12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</row>
    <row r="18" spans="1:18" ht="12.75">
      <c r="A18" s="6" t="s">
        <v>13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</row>
    <row r="20" spans="6:19" ht="12.75">
      <c r="F20" s="2" t="s">
        <v>21</v>
      </c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S20" s="2"/>
    </row>
    <row r="21" spans="1:6" ht="12.75">
      <c r="A21" t="s">
        <v>16</v>
      </c>
      <c r="F21" t="s">
        <v>31</v>
      </c>
    </row>
    <row r="23" spans="6:15" ht="12.75">
      <c r="F23" s="12">
        <f>Q11</f>
        <v>0</v>
      </c>
      <c r="G23" s="12" t="s">
        <v>17</v>
      </c>
      <c r="H23" s="12"/>
      <c r="I23" s="13">
        <f>Q4</f>
        <v>314300</v>
      </c>
      <c r="J23" s="2"/>
      <c r="K23" s="2"/>
      <c r="L23" s="2"/>
      <c r="M23" s="2"/>
      <c r="N23" s="2"/>
      <c r="O23" s="2"/>
    </row>
    <row r="24" spans="1:18" ht="13.5" thickBot="1">
      <c r="A24" t="s">
        <v>10</v>
      </c>
      <c r="E24" s="3" t="s">
        <v>11</v>
      </c>
      <c r="I24" s="14">
        <f>Q8</f>
        <v>0</v>
      </c>
      <c r="P24" s="3" t="s">
        <v>11</v>
      </c>
      <c r="Q24" s="10" t="e">
        <f>Q11*Q4/Q8</f>
        <v>#DIV/0!</v>
      </c>
      <c r="R24" t="s">
        <v>8</v>
      </c>
    </row>
    <row r="27" spans="1:9" ht="12.75">
      <c r="A27" t="s">
        <v>32</v>
      </c>
      <c r="I27" t="s">
        <v>22</v>
      </c>
    </row>
    <row r="30" spans="1:18" ht="13.5" thickBot="1">
      <c r="A30" t="s">
        <v>10</v>
      </c>
      <c r="E30" s="3" t="s">
        <v>11</v>
      </c>
      <c r="F30" s="4" t="e">
        <f>Q24</f>
        <v>#DIV/0!</v>
      </c>
      <c r="G30" s="4" t="s">
        <v>18</v>
      </c>
      <c r="H30" s="4" t="s">
        <v>19</v>
      </c>
      <c r="I30" s="16" t="e">
        <f>Q24</f>
        <v>#DIV/0!</v>
      </c>
      <c r="J30" s="22" t="s">
        <v>17</v>
      </c>
      <c r="K30" s="22" t="s">
        <v>19</v>
      </c>
      <c r="L30" s="22">
        <v>1</v>
      </c>
      <c r="M30" s="22" t="s">
        <v>20</v>
      </c>
      <c r="N30" s="23">
        <f>Q6</f>
        <v>0.82</v>
      </c>
      <c r="O30" s="23" t="s">
        <v>23</v>
      </c>
      <c r="P30" t="s">
        <v>11</v>
      </c>
      <c r="Q30" s="11" t="e">
        <f>Q24+((Q24/Q6)*(1-Q6))</f>
        <v>#DIV/0!</v>
      </c>
      <c r="R30" t="s">
        <v>8</v>
      </c>
    </row>
    <row r="31" ht="12.75">
      <c r="I31" s="15">
        <f>Q6</f>
        <v>0.82</v>
      </c>
    </row>
    <row r="33" spans="1:5" ht="12.75">
      <c r="A33" t="s">
        <v>27</v>
      </c>
      <c r="D33">
        <f>Q14</f>
        <v>0</v>
      </c>
      <c r="E33" t="s">
        <v>28</v>
      </c>
    </row>
    <row r="34" spans="1:18" ht="13.5" thickBot="1">
      <c r="A34" t="s">
        <v>29</v>
      </c>
      <c r="Q34" s="10" t="e">
        <f>Q30/Q14</f>
        <v>#DIV/0!</v>
      </c>
      <c r="R34" t="s">
        <v>15</v>
      </c>
    </row>
  </sheetData>
  <sheetProtection/>
  <printOptions/>
  <pageMargins left="0.75" right="0.75" top="1" bottom="1" header="0.5" footer="0.5"/>
  <pageSetup horizontalDpi="600" verticalDpi="600" orientation="portrait" paperSize="9" scale="86" r:id="rId3"/>
  <colBreaks count="1" manualBreakCount="1">
    <brk id="19" max="65535" man="1"/>
  </colBreaks>
  <legacyDrawing r:id="rId2"/>
</worksheet>
</file>

<file path=xl/worksheets/sheet25.xml><?xml version="1.0" encoding="utf-8"?>
<worksheet xmlns="http://schemas.openxmlformats.org/spreadsheetml/2006/main" xmlns:r="http://schemas.openxmlformats.org/officeDocument/2006/relationships">
  <dimension ref="A1:R34"/>
  <sheetViews>
    <sheetView zoomScalePageLayoutView="0" workbookViewId="0" topLeftCell="A1">
      <selection activeCell="A1" sqref="A1:R34"/>
    </sheetView>
  </sheetViews>
  <sheetFormatPr defaultColWidth="9.140625" defaultRowHeight="12.75"/>
  <sheetData>
    <row r="1" ht="12.75">
      <c r="A1" t="s">
        <v>0</v>
      </c>
    </row>
    <row r="3" ht="12.75">
      <c r="A3" t="s">
        <v>14</v>
      </c>
    </row>
    <row r="4" spans="1:18" ht="12.75">
      <c r="A4" t="s">
        <v>3</v>
      </c>
      <c r="B4" t="s">
        <v>1</v>
      </c>
      <c r="Q4" s="31">
        <v>476699.25</v>
      </c>
      <c r="R4" t="s">
        <v>8</v>
      </c>
    </row>
    <row r="6" spans="1:17" ht="12.75">
      <c r="A6" t="s">
        <v>4</v>
      </c>
      <c r="B6" t="s">
        <v>2</v>
      </c>
      <c r="Q6" s="32">
        <v>0.82</v>
      </c>
    </row>
    <row r="8" spans="1:2" ht="12.75">
      <c r="A8" t="s">
        <v>5</v>
      </c>
      <c r="B8" t="s">
        <v>30</v>
      </c>
    </row>
    <row r="9" ht="12.75">
      <c r="B9" t="s">
        <v>33</v>
      </c>
    </row>
    <row r="11" spans="1:2" ht="12.75">
      <c r="A11" t="s">
        <v>6</v>
      </c>
      <c r="B11" t="s">
        <v>25</v>
      </c>
    </row>
    <row r="12" ht="12.75">
      <c r="B12" t="s">
        <v>33</v>
      </c>
    </row>
    <row r="14" spans="1:2" ht="12.75">
      <c r="A14" t="s">
        <v>7</v>
      </c>
      <c r="B14" t="s">
        <v>26</v>
      </c>
    </row>
    <row r="16" ht="12.75">
      <c r="A16" t="s">
        <v>9</v>
      </c>
    </row>
    <row r="17" ht="12.75">
      <c r="A17" t="s">
        <v>34</v>
      </c>
    </row>
    <row r="18" ht="12.75">
      <c r="A18" t="s">
        <v>13</v>
      </c>
    </row>
    <row r="20" ht="12.75">
      <c r="F20" t="s">
        <v>21</v>
      </c>
    </row>
    <row r="21" spans="1:6" ht="12.75">
      <c r="A21" t="s">
        <v>16</v>
      </c>
      <c r="F21" t="s">
        <v>35</v>
      </c>
    </row>
    <row r="23" spans="6:9" ht="12.75">
      <c r="F23">
        <v>0</v>
      </c>
      <c r="G23" t="s">
        <v>17</v>
      </c>
      <c r="I23" s="4">
        <v>476699</v>
      </c>
    </row>
    <row r="24" spans="1:18" ht="12.75">
      <c r="A24" t="s">
        <v>10</v>
      </c>
      <c r="E24" t="s">
        <v>11</v>
      </c>
      <c r="I24">
        <v>0</v>
      </c>
      <c r="P24" t="s">
        <v>11</v>
      </c>
      <c r="Q24" t="e">
        <v>#DIV/0!</v>
      </c>
      <c r="R24" t="s">
        <v>8</v>
      </c>
    </row>
    <row r="27" spans="1:9" ht="12.75">
      <c r="A27" t="s">
        <v>32</v>
      </c>
      <c r="I27" t="s">
        <v>22</v>
      </c>
    </row>
    <row r="30" spans="1:18" ht="12.75">
      <c r="A30" t="s">
        <v>10</v>
      </c>
      <c r="E30" t="s">
        <v>11</v>
      </c>
      <c r="F30" t="e">
        <v>#DIV/0!</v>
      </c>
      <c r="G30" t="s">
        <v>18</v>
      </c>
      <c r="H30" t="s">
        <v>19</v>
      </c>
      <c r="I30" t="e">
        <v>#DIV/0!</v>
      </c>
      <c r="J30" t="s">
        <v>17</v>
      </c>
      <c r="K30" t="s">
        <v>19</v>
      </c>
      <c r="L30">
        <v>1</v>
      </c>
      <c r="M30" t="s">
        <v>20</v>
      </c>
      <c r="N30" s="32">
        <v>0.82</v>
      </c>
      <c r="O30" t="s">
        <v>23</v>
      </c>
      <c r="P30" t="s">
        <v>11</v>
      </c>
      <c r="Q30" t="e">
        <v>#DIV/0!</v>
      </c>
      <c r="R30" t="s">
        <v>8</v>
      </c>
    </row>
    <row r="31" ht="12.75">
      <c r="I31" s="32">
        <v>0.82</v>
      </c>
    </row>
    <row r="33" spans="1:5" ht="12.75">
      <c r="A33" t="s">
        <v>27</v>
      </c>
      <c r="D33">
        <v>0</v>
      </c>
      <c r="E33" t="s">
        <v>28</v>
      </c>
    </row>
    <row r="34" spans="1:18" ht="12.75">
      <c r="A34" t="s">
        <v>29</v>
      </c>
      <c r="Q34" t="e">
        <v>#DIV/0!</v>
      </c>
      <c r="R34" t="s">
        <v>15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4"/>
  <sheetViews>
    <sheetView zoomScalePageLayoutView="0" workbookViewId="0" topLeftCell="A1">
      <selection activeCell="C37" sqref="C37"/>
    </sheetView>
  </sheetViews>
  <sheetFormatPr defaultColWidth="9.140625" defaultRowHeight="12.75"/>
  <cols>
    <col min="2" max="2" width="6.7109375" style="0" customWidth="1"/>
    <col min="4" max="4" width="3.7109375" style="0" customWidth="1"/>
    <col min="6" max="6" width="11.8515625" style="0" bestFit="1" customWidth="1"/>
    <col min="7" max="8" width="1.7109375" style="0" customWidth="1"/>
    <col min="9" max="9" width="10.421875" style="0" customWidth="1"/>
    <col min="10" max="13" width="1.7109375" style="0" customWidth="1"/>
    <col min="14" max="14" width="6.57421875" style="0" customWidth="1"/>
    <col min="15" max="15" width="4.7109375" style="0" customWidth="1"/>
    <col min="17" max="17" width="11.8515625" style="0" bestFit="1" customWidth="1"/>
    <col min="21" max="21" width="10.7109375" style="0" customWidth="1"/>
  </cols>
  <sheetData>
    <row r="1" ht="18">
      <c r="A1" s="1" t="s">
        <v>38</v>
      </c>
    </row>
    <row r="3" spans="1:18" ht="12.75">
      <c r="A3" s="5" t="s">
        <v>14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</row>
    <row r="4" spans="1:21" ht="12.75">
      <c r="A4" s="7" t="s">
        <v>3</v>
      </c>
      <c r="B4" s="6" t="s">
        <v>1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33">
        <v>556730</v>
      </c>
      <c r="R4" s="5" t="s">
        <v>8</v>
      </c>
      <c r="U4" s="31"/>
    </row>
    <row r="5" spans="1:18" ht="12.75">
      <c r="A5" s="7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</row>
    <row r="6" spans="1:18" ht="12.75">
      <c r="A6" s="7" t="s">
        <v>4</v>
      </c>
      <c r="B6" s="6" t="s">
        <v>2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25">
        <v>0.8</v>
      </c>
      <c r="R6" s="6"/>
    </row>
    <row r="7" spans="1:18" ht="12.75">
      <c r="A7" s="7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8"/>
      <c r="R7" s="6"/>
    </row>
    <row r="8" spans="1:18" ht="12.75">
      <c r="A8" s="7" t="s">
        <v>5</v>
      </c>
      <c r="B8" s="6" t="s">
        <v>30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19"/>
      <c r="R8" s="6"/>
    </row>
    <row r="9" spans="1:18" ht="12.75">
      <c r="A9" s="7"/>
      <c r="B9" s="18" t="s">
        <v>33</v>
      </c>
      <c r="C9" s="18"/>
      <c r="D9" s="18"/>
      <c r="E9" s="18"/>
      <c r="F9" s="18"/>
      <c r="G9" s="6"/>
      <c r="H9" s="6"/>
      <c r="I9" s="6"/>
      <c r="J9" s="6"/>
      <c r="K9" s="6"/>
      <c r="L9" s="6"/>
      <c r="M9" s="6"/>
      <c r="N9" s="6"/>
      <c r="O9" s="6"/>
      <c r="P9" s="6"/>
      <c r="Q9" s="17"/>
      <c r="R9" s="6"/>
    </row>
    <row r="10" spans="1:18" ht="12.75">
      <c r="A10" s="7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9"/>
      <c r="R10" s="6"/>
    </row>
    <row r="11" spans="1:18" ht="12.75">
      <c r="A11" s="7" t="s">
        <v>6</v>
      </c>
      <c r="B11" s="6" t="s">
        <v>25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19"/>
      <c r="R11" s="6"/>
    </row>
    <row r="12" spans="1:18" ht="12.75">
      <c r="A12" s="7"/>
      <c r="B12" s="18" t="s">
        <v>33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17"/>
      <c r="R12" s="6"/>
    </row>
    <row r="13" spans="1:18" ht="12.75">
      <c r="A13" s="7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9"/>
      <c r="R13" s="6"/>
    </row>
    <row r="14" spans="1:18" ht="12.75">
      <c r="A14" s="7" t="s">
        <v>7</v>
      </c>
      <c r="B14" s="6" t="s">
        <v>26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19"/>
      <c r="R14" s="6"/>
    </row>
    <row r="15" spans="1:18" ht="12.7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</row>
    <row r="16" spans="1:18" ht="12.75">
      <c r="A16" s="6" t="s">
        <v>9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</row>
    <row r="17" spans="1:18" ht="12.75">
      <c r="A17" s="6" t="s">
        <v>34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</row>
    <row r="18" spans="1:18" ht="12.75">
      <c r="A18" s="6" t="s">
        <v>13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</row>
    <row r="20" spans="6:19" ht="12.75">
      <c r="F20" s="2" t="s">
        <v>21</v>
      </c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S20" s="2"/>
    </row>
    <row r="21" spans="1:6" ht="12.75">
      <c r="A21" t="s">
        <v>16</v>
      </c>
      <c r="F21" t="s">
        <v>35</v>
      </c>
    </row>
    <row r="23" spans="6:15" ht="12.75">
      <c r="F23" s="12">
        <f>Q11</f>
        <v>0</v>
      </c>
      <c r="G23" s="12" t="s">
        <v>17</v>
      </c>
      <c r="H23" s="12"/>
      <c r="I23" s="13">
        <f>Q4</f>
        <v>556730</v>
      </c>
      <c r="J23" s="2"/>
      <c r="K23" s="2"/>
      <c r="L23" s="2"/>
      <c r="M23" s="2"/>
      <c r="N23" s="2"/>
      <c r="O23" s="2"/>
    </row>
    <row r="24" spans="1:18" ht="13.5" thickBot="1">
      <c r="A24" t="s">
        <v>10</v>
      </c>
      <c r="E24" s="3" t="s">
        <v>11</v>
      </c>
      <c r="I24" s="14">
        <f>Q8</f>
        <v>0</v>
      </c>
      <c r="P24" s="3" t="s">
        <v>11</v>
      </c>
      <c r="Q24" s="29" t="e">
        <f>Q11*Q4/Q8</f>
        <v>#DIV/0!</v>
      </c>
      <c r="R24" t="s">
        <v>8</v>
      </c>
    </row>
    <row r="27" spans="1:9" ht="12.75">
      <c r="A27" t="s">
        <v>32</v>
      </c>
      <c r="I27" t="s">
        <v>22</v>
      </c>
    </row>
    <row r="30" spans="1:18" ht="13.5" thickBot="1">
      <c r="A30" t="s">
        <v>10</v>
      </c>
      <c r="E30" s="3" t="s">
        <v>11</v>
      </c>
      <c r="F30" s="4" t="e">
        <f>Q24</f>
        <v>#DIV/0!</v>
      </c>
      <c r="G30" s="4" t="s">
        <v>18</v>
      </c>
      <c r="H30" s="4" t="s">
        <v>19</v>
      </c>
      <c r="I30" s="16" t="e">
        <f>Q24</f>
        <v>#DIV/0!</v>
      </c>
      <c r="J30" s="22" t="s">
        <v>17</v>
      </c>
      <c r="K30" s="22" t="s">
        <v>19</v>
      </c>
      <c r="L30" s="22">
        <v>1</v>
      </c>
      <c r="M30" s="22" t="s">
        <v>20</v>
      </c>
      <c r="N30" s="28">
        <f>Q6</f>
        <v>0.8</v>
      </c>
      <c r="O30" s="23" t="s">
        <v>23</v>
      </c>
      <c r="P30" t="s">
        <v>11</v>
      </c>
      <c r="Q30" s="10" t="e">
        <f>Q24+((Q24/Q6)*(1-Q6))</f>
        <v>#DIV/0!</v>
      </c>
      <c r="R30" t="s">
        <v>8</v>
      </c>
    </row>
    <row r="31" ht="12.75">
      <c r="I31" s="27">
        <f>Q6</f>
        <v>0.8</v>
      </c>
    </row>
    <row r="33" spans="1:5" ht="12.75">
      <c r="A33" t="s">
        <v>27</v>
      </c>
      <c r="D33">
        <f>Q14</f>
        <v>0</v>
      </c>
      <c r="E33" t="s">
        <v>28</v>
      </c>
    </row>
    <row r="34" spans="1:18" ht="13.5" thickBot="1">
      <c r="A34" t="s">
        <v>29</v>
      </c>
      <c r="Q34" s="30" t="e">
        <f>Q30/Q14</f>
        <v>#DIV/0!</v>
      </c>
      <c r="R34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U34"/>
  <sheetViews>
    <sheetView zoomScalePageLayoutView="0" workbookViewId="0" topLeftCell="A1">
      <selection activeCell="Q4" sqref="Q4"/>
    </sheetView>
  </sheetViews>
  <sheetFormatPr defaultColWidth="9.140625" defaultRowHeight="12.75"/>
  <cols>
    <col min="2" max="2" width="6.7109375" style="0" customWidth="1"/>
    <col min="4" max="4" width="3.7109375" style="0" customWidth="1"/>
    <col min="6" max="6" width="11.8515625" style="0" bestFit="1" customWidth="1"/>
    <col min="7" max="8" width="1.7109375" style="0" customWidth="1"/>
    <col min="9" max="9" width="10.421875" style="0" customWidth="1"/>
    <col min="10" max="13" width="1.7109375" style="0" customWidth="1"/>
    <col min="14" max="14" width="6.57421875" style="0" customWidth="1"/>
    <col min="15" max="15" width="4.7109375" style="0" customWidth="1"/>
    <col min="17" max="17" width="11.8515625" style="0" bestFit="1" customWidth="1"/>
    <col min="21" max="21" width="10.7109375" style="0" customWidth="1"/>
  </cols>
  <sheetData>
    <row r="1" ht="18">
      <c r="A1" s="1" t="s">
        <v>37</v>
      </c>
    </row>
    <row r="3" spans="1:18" ht="12.75">
      <c r="A3" s="5" t="s">
        <v>14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</row>
    <row r="4" spans="1:21" ht="12.75">
      <c r="A4" s="7" t="s">
        <v>3</v>
      </c>
      <c r="B4" s="6" t="s">
        <v>1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33">
        <v>547099.0254545455</v>
      </c>
      <c r="R4" s="5" t="s">
        <v>8</v>
      </c>
      <c r="U4" s="31"/>
    </row>
    <row r="5" spans="1:18" ht="12.75">
      <c r="A5" s="7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</row>
    <row r="6" spans="1:18" ht="12.75">
      <c r="A6" s="7" t="s">
        <v>4</v>
      </c>
      <c r="B6" s="6" t="s">
        <v>2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25">
        <v>0.8</v>
      </c>
      <c r="R6" s="6"/>
    </row>
    <row r="7" spans="1:18" ht="12.75">
      <c r="A7" s="7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8"/>
      <c r="R7" s="6"/>
    </row>
    <row r="8" spans="1:18" ht="12.75">
      <c r="A8" s="7" t="s">
        <v>5</v>
      </c>
      <c r="B8" s="6" t="s">
        <v>30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19"/>
      <c r="R8" s="6"/>
    </row>
    <row r="9" spans="1:18" ht="12.75">
      <c r="A9" s="7"/>
      <c r="B9" s="18" t="s">
        <v>33</v>
      </c>
      <c r="C9" s="18"/>
      <c r="D9" s="18"/>
      <c r="E9" s="18"/>
      <c r="F9" s="18"/>
      <c r="G9" s="6"/>
      <c r="H9" s="6"/>
      <c r="I9" s="6"/>
      <c r="J9" s="6"/>
      <c r="K9" s="6"/>
      <c r="L9" s="6"/>
      <c r="M9" s="6"/>
      <c r="N9" s="6"/>
      <c r="O9" s="6"/>
      <c r="P9" s="6"/>
      <c r="Q9" s="17"/>
      <c r="R9" s="6"/>
    </row>
    <row r="10" spans="1:18" ht="12.75">
      <c r="A10" s="7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9"/>
      <c r="R10" s="6"/>
    </row>
    <row r="11" spans="1:18" ht="12.75">
      <c r="A11" s="7" t="s">
        <v>6</v>
      </c>
      <c r="B11" s="6" t="s">
        <v>25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19"/>
      <c r="R11" s="6"/>
    </row>
    <row r="12" spans="1:18" ht="12.75">
      <c r="A12" s="7"/>
      <c r="B12" s="18" t="s">
        <v>33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17"/>
      <c r="R12" s="6"/>
    </row>
    <row r="13" spans="1:18" ht="12.75">
      <c r="A13" s="7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9"/>
      <c r="R13" s="6"/>
    </row>
    <row r="14" spans="1:18" ht="12.75">
      <c r="A14" s="7" t="s">
        <v>7</v>
      </c>
      <c r="B14" s="6" t="s">
        <v>26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19"/>
      <c r="R14" s="6"/>
    </row>
    <row r="15" spans="1:18" ht="12.7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</row>
    <row r="16" spans="1:18" ht="12.75">
      <c r="A16" s="6" t="s">
        <v>9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</row>
    <row r="17" spans="1:18" ht="12.75">
      <c r="A17" s="6" t="s">
        <v>34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</row>
    <row r="18" spans="1:18" ht="12.75">
      <c r="A18" s="6" t="s">
        <v>13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</row>
    <row r="20" spans="6:19" ht="12.75">
      <c r="F20" s="2" t="s">
        <v>21</v>
      </c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S20" s="2"/>
    </row>
    <row r="21" spans="1:6" ht="12.75">
      <c r="A21" t="s">
        <v>16</v>
      </c>
      <c r="F21" t="s">
        <v>35</v>
      </c>
    </row>
    <row r="23" spans="6:15" ht="12.75">
      <c r="F23" s="12">
        <f>Q11</f>
        <v>0</v>
      </c>
      <c r="G23" s="12" t="s">
        <v>17</v>
      </c>
      <c r="H23" s="12"/>
      <c r="I23" s="13">
        <f>Q4</f>
        <v>547099.0254545455</v>
      </c>
      <c r="J23" s="2"/>
      <c r="K23" s="2"/>
      <c r="L23" s="2"/>
      <c r="M23" s="2"/>
      <c r="N23" s="2"/>
      <c r="O23" s="2"/>
    </row>
    <row r="24" spans="1:18" ht="13.5" thickBot="1">
      <c r="A24" t="s">
        <v>10</v>
      </c>
      <c r="E24" s="3" t="s">
        <v>11</v>
      </c>
      <c r="I24" s="14">
        <f>Q8</f>
        <v>0</v>
      </c>
      <c r="P24" s="3" t="s">
        <v>11</v>
      </c>
      <c r="Q24" s="29" t="e">
        <f>Q11*Q4/Q8</f>
        <v>#DIV/0!</v>
      </c>
      <c r="R24" t="s">
        <v>8</v>
      </c>
    </row>
    <row r="27" spans="1:9" ht="12.75">
      <c r="A27" t="s">
        <v>32</v>
      </c>
      <c r="I27" t="s">
        <v>22</v>
      </c>
    </row>
    <row r="30" spans="1:18" ht="13.5" thickBot="1">
      <c r="A30" t="s">
        <v>10</v>
      </c>
      <c r="E30" s="3" t="s">
        <v>11</v>
      </c>
      <c r="F30" s="4" t="e">
        <f>Q24</f>
        <v>#DIV/0!</v>
      </c>
      <c r="G30" s="4" t="s">
        <v>18</v>
      </c>
      <c r="H30" s="4" t="s">
        <v>19</v>
      </c>
      <c r="I30" s="16" t="e">
        <f>Q24</f>
        <v>#DIV/0!</v>
      </c>
      <c r="J30" s="22" t="s">
        <v>17</v>
      </c>
      <c r="K30" s="22" t="s">
        <v>19</v>
      </c>
      <c r="L30" s="22">
        <v>1</v>
      </c>
      <c r="M30" s="22" t="s">
        <v>20</v>
      </c>
      <c r="N30" s="28">
        <f>Q6</f>
        <v>0.8</v>
      </c>
      <c r="O30" s="23" t="s">
        <v>23</v>
      </c>
      <c r="P30" t="s">
        <v>11</v>
      </c>
      <c r="Q30" s="10" t="e">
        <f>Q24+((Q24/Q6)*(1-Q6))</f>
        <v>#DIV/0!</v>
      </c>
      <c r="R30" t="s">
        <v>8</v>
      </c>
    </row>
    <row r="31" ht="12.75">
      <c r="I31" s="27">
        <f>Q6</f>
        <v>0.8</v>
      </c>
    </row>
    <row r="33" spans="1:5" ht="12.75">
      <c r="A33" t="s">
        <v>27</v>
      </c>
      <c r="D33">
        <f>Q14</f>
        <v>0</v>
      </c>
      <c r="E33" t="s">
        <v>28</v>
      </c>
    </row>
    <row r="34" spans="1:18" ht="13.5" thickBot="1">
      <c r="A34" t="s">
        <v>29</v>
      </c>
      <c r="Q34" s="30" t="e">
        <f>Q30/Q14</f>
        <v>#DIV/0!</v>
      </c>
      <c r="R34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U34"/>
  <sheetViews>
    <sheetView zoomScalePageLayoutView="0" workbookViewId="0" topLeftCell="A1">
      <selection activeCell="U20" sqref="U20"/>
    </sheetView>
  </sheetViews>
  <sheetFormatPr defaultColWidth="9.140625" defaultRowHeight="12.75"/>
  <cols>
    <col min="2" max="2" width="6.7109375" style="0" customWidth="1"/>
    <col min="4" max="4" width="3.7109375" style="0" customWidth="1"/>
    <col min="6" max="6" width="11.8515625" style="0" bestFit="1" customWidth="1"/>
    <col min="7" max="8" width="1.7109375" style="0" customWidth="1"/>
    <col min="9" max="9" width="10.421875" style="0" customWidth="1"/>
    <col min="10" max="13" width="1.7109375" style="0" customWidth="1"/>
    <col min="14" max="14" width="6.57421875" style="0" customWidth="1"/>
    <col min="15" max="15" width="4.7109375" style="0" customWidth="1"/>
    <col min="17" max="17" width="11.8515625" style="0" bestFit="1" customWidth="1"/>
    <col min="21" max="21" width="10.7109375" style="0" customWidth="1"/>
  </cols>
  <sheetData>
    <row r="1" ht="18">
      <c r="A1" s="1" t="s">
        <v>36</v>
      </c>
    </row>
    <row r="3" spans="1:18" ht="12.75">
      <c r="A3" s="5" t="s">
        <v>14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</row>
    <row r="4" spans="1:21" ht="12.75">
      <c r="A4" s="7" t="s">
        <v>3</v>
      </c>
      <c r="B4" s="6" t="s">
        <v>1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33">
        <v>537766.7029090909</v>
      </c>
      <c r="R4" s="5" t="s">
        <v>8</v>
      </c>
      <c r="U4" s="31"/>
    </row>
    <row r="5" spans="1:18" ht="12.75">
      <c r="A5" s="7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</row>
    <row r="6" spans="1:18" ht="12.75">
      <c r="A6" s="7" t="s">
        <v>4</v>
      </c>
      <c r="B6" s="6" t="s">
        <v>2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25">
        <v>0.8</v>
      </c>
      <c r="R6" s="6"/>
    </row>
    <row r="7" spans="1:18" ht="12.75">
      <c r="A7" s="7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8"/>
      <c r="R7" s="6"/>
    </row>
    <row r="8" spans="1:18" ht="12.75">
      <c r="A8" s="7" t="s">
        <v>5</v>
      </c>
      <c r="B8" s="6" t="s">
        <v>30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19"/>
      <c r="R8" s="6"/>
    </row>
    <row r="9" spans="1:18" ht="12.75">
      <c r="A9" s="7"/>
      <c r="B9" s="18" t="s">
        <v>33</v>
      </c>
      <c r="C9" s="18"/>
      <c r="D9" s="18"/>
      <c r="E9" s="18"/>
      <c r="F9" s="18"/>
      <c r="G9" s="6"/>
      <c r="H9" s="6"/>
      <c r="I9" s="6"/>
      <c r="J9" s="6"/>
      <c r="K9" s="6"/>
      <c r="L9" s="6"/>
      <c r="M9" s="6"/>
      <c r="N9" s="6"/>
      <c r="O9" s="6"/>
      <c r="P9" s="6"/>
      <c r="Q9" s="17"/>
      <c r="R9" s="6"/>
    </row>
    <row r="10" spans="1:18" ht="12.75">
      <c r="A10" s="7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9"/>
      <c r="R10" s="6"/>
    </row>
    <row r="11" spans="1:18" ht="12.75">
      <c r="A11" s="7" t="s">
        <v>6</v>
      </c>
      <c r="B11" s="6" t="s">
        <v>25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19"/>
      <c r="R11" s="6"/>
    </row>
    <row r="12" spans="1:18" ht="12.75">
      <c r="A12" s="7"/>
      <c r="B12" s="18" t="s">
        <v>33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17"/>
      <c r="R12" s="6"/>
    </row>
    <row r="13" spans="1:18" ht="12.75">
      <c r="A13" s="7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9"/>
      <c r="R13" s="6"/>
    </row>
    <row r="14" spans="1:18" ht="12.75">
      <c r="A14" s="7" t="s">
        <v>7</v>
      </c>
      <c r="B14" s="6" t="s">
        <v>26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19"/>
      <c r="R14" s="6"/>
    </row>
    <row r="15" spans="1:18" ht="12.7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</row>
    <row r="16" spans="1:18" ht="12.75">
      <c r="A16" s="6" t="s">
        <v>9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</row>
    <row r="17" spans="1:18" ht="12.75">
      <c r="A17" s="6" t="s">
        <v>34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</row>
    <row r="18" spans="1:18" ht="12.75">
      <c r="A18" s="6" t="s">
        <v>13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</row>
    <row r="20" spans="6:19" ht="12.75">
      <c r="F20" s="2" t="s">
        <v>21</v>
      </c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S20" s="2"/>
    </row>
    <row r="21" spans="1:6" ht="12.75">
      <c r="A21" t="s">
        <v>16</v>
      </c>
      <c r="F21" t="s">
        <v>35</v>
      </c>
    </row>
    <row r="23" spans="6:15" ht="12.75">
      <c r="F23" s="12">
        <f>Q11</f>
        <v>0</v>
      </c>
      <c r="G23" s="12" t="s">
        <v>17</v>
      </c>
      <c r="H23" s="12"/>
      <c r="I23" s="13">
        <f>Q4</f>
        <v>537766.7029090909</v>
      </c>
      <c r="J23" s="2"/>
      <c r="K23" s="2"/>
      <c r="L23" s="2"/>
      <c r="M23" s="2"/>
      <c r="N23" s="2"/>
      <c r="O23" s="2"/>
    </row>
    <row r="24" spans="1:18" ht="13.5" thickBot="1">
      <c r="A24" t="s">
        <v>10</v>
      </c>
      <c r="E24" s="3" t="s">
        <v>11</v>
      </c>
      <c r="I24" s="14">
        <f>Q8</f>
        <v>0</v>
      </c>
      <c r="P24" s="3" t="s">
        <v>11</v>
      </c>
      <c r="Q24" s="29" t="e">
        <f>Q11*Q4/Q8</f>
        <v>#DIV/0!</v>
      </c>
      <c r="R24" t="s">
        <v>8</v>
      </c>
    </row>
    <row r="27" spans="1:9" ht="12.75">
      <c r="A27" t="s">
        <v>32</v>
      </c>
      <c r="I27" t="s">
        <v>22</v>
      </c>
    </row>
    <row r="30" spans="1:18" ht="13.5" thickBot="1">
      <c r="A30" t="s">
        <v>10</v>
      </c>
      <c r="E30" s="3" t="s">
        <v>11</v>
      </c>
      <c r="F30" s="4" t="e">
        <f>Q24</f>
        <v>#DIV/0!</v>
      </c>
      <c r="G30" s="4" t="s">
        <v>18</v>
      </c>
      <c r="H30" s="4" t="s">
        <v>19</v>
      </c>
      <c r="I30" s="16" t="e">
        <f>Q24</f>
        <v>#DIV/0!</v>
      </c>
      <c r="J30" s="22" t="s">
        <v>17</v>
      </c>
      <c r="K30" s="22" t="s">
        <v>19</v>
      </c>
      <c r="L30" s="22">
        <v>1</v>
      </c>
      <c r="M30" s="22" t="s">
        <v>20</v>
      </c>
      <c r="N30" s="28">
        <f>Q6</f>
        <v>0.8</v>
      </c>
      <c r="O30" s="23" t="s">
        <v>23</v>
      </c>
      <c r="P30" t="s">
        <v>11</v>
      </c>
      <c r="Q30" s="10" t="e">
        <f>Q24+((Q24/Q6)*(1-Q6))</f>
        <v>#DIV/0!</v>
      </c>
      <c r="R30" t="s">
        <v>8</v>
      </c>
    </row>
    <row r="31" ht="12.75">
      <c r="I31" s="27">
        <f>Q6</f>
        <v>0.8</v>
      </c>
    </row>
    <row r="33" spans="1:5" ht="12.75">
      <c r="A33" t="s">
        <v>27</v>
      </c>
      <c r="D33">
        <f>Q14</f>
        <v>0</v>
      </c>
      <c r="E33" t="s">
        <v>28</v>
      </c>
    </row>
    <row r="34" spans="1:18" ht="13.5" thickBot="1">
      <c r="A34" t="s">
        <v>29</v>
      </c>
      <c r="Q34" s="30" t="e">
        <f>Q30/Q14</f>
        <v>#DIV/0!</v>
      </c>
      <c r="R34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U34"/>
  <sheetViews>
    <sheetView zoomScalePageLayoutView="0" workbookViewId="0" topLeftCell="A1">
      <selection activeCell="Q4" sqref="Q4"/>
    </sheetView>
  </sheetViews>
  <sheetFormatPr defaultColWidth="9.140625" defaultRowHeight="12.75"/>
  <cols>
    <col min="2" max="2" width="6.7109375" style="0" customWidth="1"/>
    <col min="4" max="4" width="3.7109375" style="0" customWidth="1"/>
    <col min="6" max="6" width="11.8515625" style="0" bestFit="1" customWidth="1"/>
    <col min="7" max="8" width="1.7109375" style="0" customWidth="1"/>
    <col min="9" max="9" width="10.421875" style="0" customWidth="1"/>
    <col min="10" max="13" width="1.7109375" style="0" customWidth="1"/>
    <col min="14" max="14" width="6.57421875" style="0" customWidth="1"/>
    <col min="15" max="15" width="4.7109375" style="0" customWidth="1"/>
    <col min="17" max="17" width="11.8515625" style="0" bestFit="1" customWidth="1"/>
    <col min="21" max="21" width="10.7109375" style="0" customWidth="1"/>
  </cols>
  <sheetData>
    <row r="1" ht="18">
      <c r="A1" s="1" t="s">
        <v>0</v>
      </c>
    </row>
    <row r="3" spans="1:18" ht="12.75">
      <c r="A3" s="5" t="s">
        <v>14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</row>
    <row r="4" spans="1:21" ht="12.75">
      <c r="A4" s="7" t="s">
        <v>3</v>
      </c>
      <c r="B4" s="6" t="s">
        <v>1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33">
        <v>525540.456</v>
      </c>
      <c r="R4" s="5" t="s">
        <v>8</v>
      </c>
      <c r="U4" s="31"/>
    </row>
    <row r="5" spans="1:18" ht="12.75">
      <c r="A5" s="7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</row>
    <row r="6" spans="1:18" ht="12.75">
      <c r="A6" s="7" t="s">
        <v>4</v>
      </c>
      <c r="B6" s="6" t="s">
        <v>2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25">
        <v>0.8</v>
      </c>
      <c r="R6" s="6"/>
    </row>
    <row r="7" spans="1:18" ht="12.75">
      <c r="A7" s="7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8"/>
      <c r="R7" s="6"/>
    </row>
    <row r="8" spans="1:18" ht="12.75">
      <c r="A8" s="7" t="s">
        <v>5</v>
      </c>
      <c r="B8" s="6" t="s">
        <v>30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19"/>
      <c r="R8" s="6"/>
    </row>
    <row r="9" spans="1:18" ht="12.75">
      <c r="A9" s="7"/>
      <c r="B9" s="18" t="s">
        <v>33</v>
      </c>
      <c r="C9" s="18"/>
      <c r="D9" s="18"/>
      <c r="E9" s="18"/>
      <c r="F9" s="18"/>
      <c r="G9" s="6"/>
      <c r="H9" s="6"/>
      <c r="I9" s="6"/>
      <c r="J9" s="6"/>
      <c r="K9" s="6"/>
      <c r="L9" s="6"/>
      <c r="M9" s="6"/>
      <c r="N9" s="6"/>
      <c r="O9" s="6"/>
      <c r="P9" s="6"/>
      <c r="Q9" s="17"/>
      <c r="R9" s="6"/>
    </row>
    <row r="10" spans="1:18" ht="12.75">
      <c r="A10" s="7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9"/>
      <c r="R10" s="6"/>
    </row>
    <row r="11" spans="1:18" ht="12.75">
      <c r="A11" s="7" t="s">
        <v>6</v>
      </c>
      <c r="B11" s="6" t="s">
        <v>25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19"/>
      <c r="R11" s="6"/>
    </row>
    <row r="12" spans="1:18" ht="12.75">
      <c r="A12" s="7"/>
      <c r="B12" s="18" t="s">
        <v>33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17"/>
      <c r="R12" s="6"/>
    </row>
    <row r="13" spans="1:18" ht="12.75">
      <c r="A13" s="7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9"/>
      <c r="R13" s="6"/>
    </row>
    <row r="14" spans="1:18" ht="12.75">
      <c r="A14" s="7" t="s">
        <v>7</v>
      </c>
      <c r="B14" s="6" t="s">
        <v>26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19"/>
      <c r="R14" s="6"/>
    </row>
    <row r="15" spans="1:18" ht="12.7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</row>
    <row r="16" spans="1:18" ht="12.75">
      <c r="A16" s="6" t="s">
        <v>9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</row>
    <row r="17" spans="1:18" ht="12.75">
      <c r="A17" s="6" t="s">
        <v>34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</row>
    <row r="18" spans="1:18" ht="12.75">
      <c r="A18" s="6" t="s">
        <v>13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</row>
    <row r="20" spans="6:19" ht="12.75">
      <c r="F20" s="2" t="s">
        <v>21</v>
      </c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S20" s="2"/>
    </row>
    <row r="21" spans="1:6" ht="12.75">
      <c r="A21" t="s">
        <v>16</v>
      </c>
      <c r="F21" t="s">
        <v>35</v>
      </c>
    </row>
    <row r="23" spans="6:15" ht="12.75">
      <c r="F23" s="12">
        <f>Q11</f>
        <v>0</v>
      </c>
      <c r="G23" s="12" t="s">
        <v>17</v>
      </c>
      <c r="H23" s="12"/>
      <c r="I23" s="13">
        <f>Q4</f>
        <v>525540.456</v>
      </c>
      <c r="J23" s="2"/>
      <c r="K23" s="2"/>
      <c r="L23" s="2"/>
      <c r="M23" s="2"/>
      <c r="N23" s="2"/>
      <c r="O23" s="2"/>
    </row>
    <row r="24" spans="1:18" ht="13.5" thickBot="1">
      <c r="A24" t="s">
        <v>10</v>
      </c>
      <c r="E24" s="3" t="s">
        <v>11</v>
      </c>
      <c r="I24" s="14">
        <f>Q8</f>
        <v>0</v>
      </c>
      <c r="P24" s="3" t="s">
        <v>11</v>
      </c>
      <c r="Q24" s="29" t="e">
        <f>Q11*Q4/Q8</f>
        <v>#DIV/0!</v>
      </c>
      <c r="R24" t="s">
        <v>8</v>
      </c>
    </row>
    <row r="27" spans="1:9" ht="12.75">
      <c r="A27" t="s">
        <v>32</v>
      </c>
      <c r="I27" t="s">
        <v>22</v>
      </c>
    </row>
    <row r="30" spans="1:18" ht="13.5" thickBot="1">
      <c r="A30" t="s">
        <v>10</v>
      </c>
      <c r="E30" s="3" t="s">
        <v>11</v>
      </c>
      <c r="F30" s="4" t="e">
        <f>Q24</f>
        <v>#DIV/0!</v>
      </c>
      <c r="G30" s="4" t="s">
        <v>18</v>
      </c>
      <c r="H30" s="4" t="s">
        <v>19</v>
      </c>
      <c r="I30" s="16" t="e">
        <f>Q24</f>
        <v>#DIV/0!</v>
      </c>
      <c r="J30" s="22" t="s">
        <v>17</v>
      </c>
      <c r="K30" s="22" t="s">
        <v>19</v>
      </c>
      <c r="L30" s="22">
        <v>1</v>
      </c>
      <c r="M30" s="22" t="s">
        <v>20</v>
      </c>
      <c r="N30" s="28">
        <f>Q6</f>
        <v>0.8</v>
      </c>
      <c r="O30" s="23" t="s">
        <v>23</v>
      </c>
      <c r="P30" t="s">
        <v>11</v>
      </c>
      <c r="Q30" s="10" t="e">
        <f>Q24+((Q24/Q6)*(1-Q6))</f>
        <v>#DIV/0!</v>
      </c>
      <c r="R30" t="s">
        <v>8</v>
      </c>
    </row>
    <row r="31" ht="12.75">
      <c r="I31" s="27">
        <f>Q6</f>
        <v>0.8</v>
      </c>
    </row>
    <row r="33" spans="1:5" ht="12.75">
      <c r="A33" t="s">
        <v>27</v>
      </c>
      <c r="D33">
        <f>Q14</f>
        <v>0</v>
      </c>
      <c r="E33" t="s">
        <v>28</v>
      </c>
    </row>
    <row r="34" spans="1:18" ht="13.5" thickBot="1">
      <c r="A34" t="s">
        <v>29</v>
      </c>
      <c r="Q34" s="30" t="e">
        <f>Q30/Q14</f>
        <v>#DIV/0!</v>
      </c>
      <c r="R34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4"/>
  <sheetViews>
    <sheetView zoomScalePageLayoutView="0" workbookViewId="0" topLeftCell="A1">
      <selection activeCell="Q4" sqref="Q4"/>
    </sheetView>
  </sheetViews>
  <sheetFormatPr defaultColWidth="9.140625" defaultRowHeight="12.75"/>
  <cols>
    <col min="2" max="2" width="6.7109375" style="0" customWidth="1"/>
    <col min="4" max="4" width="3.7109375" style="0" customWidth="1"/>
    <col min="6" max="6" width="11.8515625" style="0" bestFit="1" customWidth="1"/>
    <col min="7" max="8" width="1.7109375" style="0" customWidth="1"/>
    <col min="9" max="9" width="10.421875" style="0" customWidth="1"/>
    <col min="10" max="13" width="1.7109375" style="0" customWidth="1"/>
    <col min="14" max="14" width="6.57421875" style="0" customWidth="1"/>
    <col min="15" max="15" width="4.7109375" style="0" customWidth="1"/>
    <col min="17" max="17" width="11.8515625" style="0" bestFit="1" customWidth="1"/>
    <col min="21" max="21" width="10.7109375" style="0" customWidth="1"/>
  </cols>
  <sheetData>
    <row r="1" ht="18">
      <c r="A1" s="1" t="s">
        <v>0</v>
      </c>
    </row>
    <row r="3" spans="1:18" ht="12.75">
      <c r="A3" s="5" t="s">
        <v>14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</row>
    <row r="4" spans="1:21" ht="12.75">
      <c r="A4" s="7" t="s">
        <v>3</v>
      </c>
      <c r="B4" s="6" t="s">
        <v>1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33">
        <v>506316</v>
      </c>
      <c r="R4" s="5" t="s">
        <v>8</v>
      </c>
      <c r="U4" s="31"/>
    </row>
    <row r="5" spans="1:18" ht="12.75">
      <c r="A5" s="7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</row>
    <row r="6" spans="1:18" ht="12.75">
      <c r="A6" s="7" t="s">
        <v>4</v>
      </c>
      <c r="B6" s="6" t="s">
        <v>2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25">
        <v>0.8</v>
      </c>
      <c r="R6" s="6"/>
    </row>
    <row r="7" spans="1:18" ht="12.75">
      <c r="A7" s="7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8"/>
      <c r="R7" s="6"/>
    </row>
    <row r="8" spans="1:18" ht="12.75">
      <c r="A8" s="7" t="s">
        <v>5</v>
      </c>
      <c r="B8" s="6" t="s">
        <v>30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19"/>
      <c r="R8" s="6"/>
    </row>
    <row r="9" spans="1:18" ht="12.75">
      <c r="A9" s="7"/>
      <c r="B9" s="18" t="s">
        <v>33</v>
      </c>
      <c r="C9" s="18"/>
      <c r="D9" s="18"/>
      <c r="E9" s="18"/>
      <c r="F9" s="18"/>
      <c r="G9" s="6"/>
      <c r="H9" s="6"/>
      <c r="I9" s="6"/>
      <c r="J9" s="6"/>
      <c r="K9" s="6"/>
      <c r="L9" s="6"/>
      <c r="M9" s="6"/>
      <c r="N9" s="6"/>
      <c r="O9" s="6"/>
      <c r="P9" s="6"/>
      <c r="Q9" s="17"/>
      <c r="R9" s="6"/>
    </row>
    <row r="10" spans="1:18" ht="12.75">
      <c r="A10" s="7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9"/>
      <c r="R10" s="6"/>
    </row>
    <row r="11" spans="1:18" ht="12.75">
      <c r="A11" s="7" t="s">
        <v>6</v>
      </c>
      <c r="B11" s="6" t="s">
        <v>25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19"/>
      <c r="R11" s="6"/>
    </row>
    <row r="12" spans="1:18" ht="12.75">
      <c r="A12" s="7"/>
      <c r="B12" s="18" t="s">
        <v>33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17"/>
      <c r="R12" s="6"/>
    </row>
    <row r="13" spans="1:18" ht="12.75">
      <c r="A13" s="7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9"/>
      <c r="R13" s="6"/>
    </row>
    <row r="14" spans="1:18" ht="12.75">
      <c r="A14" s="7" t="s">
        <v>7</v>
      </c>
      <c r="B14" s="6" t="s">
        <v>26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19"/>
      <c r="R14" s="6"/>
    </row>
    <row r="15" spans="1:18" ht="12.7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</row>
    <row r="16" spans="1:18" ht="12.75">
      <c r="A16" s="6" t="s">
        <v>9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</row>
    <row r="17" spans="1:18" ht="12.75">
      <c r="A17" s="6" t="s">
        <v>34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</row>
    <row r="18" spans="1:18" ht="12.75">
      <c r="A18" s="6" t="s">
        <v>13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</row>
    <row r="20" spans="6:19" ht="12.75">
      <c r="F20" s="2" t="s">
        <v>21</v>
      </c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S20" s="2"/>
    </row>
    <row r="21" spans="1:6" ht="12.75">
      <c r="A21" t="s">
        <v>16</v>
      </c>
      <c r="F21" t="s">
        <v>35</v>
      </c>
    </row>
    <row r="23" spans="6:15" ht="12.75">
      <c r="F23" s="12">
        <f>Q11</f>
        <v>0</v>
      </c>
      <c r="G23" s="12" t="s">
        <v>17</v>
      </c>
      <c r="H23" s="12"/>
      <c r="I23" s="13">
        <f>Q4</f>
        <v>506316</v>
      </c>
      <c r="J23" s="2"/>
      <c r="K23" s="2"/>
      <c r="L23" s="2"/>
      <c r="M23" s="2"/>
      <c r="N23" s="2"/>
      <c r="O23" s="2"/>
    </row>
    <row r="24" spans="1:18" ht="13.5" thickBot="1">
      <c r="A24" t="s">
        <v>10</v>
      </c>
      <c r="E24" s="3" t="s">
        <v>11</v>
      </c>
      <c r="I24" s="14">
        <f>Q8</f>
        <v>0</v>
      </c>
      <c r="P24" s="3" t="s">
        <v>11</v>
      </c>
      <c r="Q24" s="29" t="e">
        <f>Q11*Q4/Q8</f>
        <v>#DIV/0!</v>
      </c>
      <c r="R24" t="s">
        <v>8</v>
      </c>
    </row>
    <row r="27" spans="1:9" ht="12.75">
      <c r="A27" t="s">
        <v>32</v>
      </c>
      <c r="I27" t="s">
        <v>22</v>
      </c>
    </row>
    <row r="30" spans="1:18" ht="13.5" thickBot="1">
      <c r="A30" t="s">
        <v>10</v>
      </c>
      <c r="E30" s="3" t="s">
        <v>11</v>
      </c>
      <c r="F30" s="4" t="e">
        <f>Q24</f>
        <v>#DIV/0!</v>
      </c>
      <c r="G30" s="4" t="s">
        <v>18</v>
      </c>
      <c r="H30" s="4" t="s">
        <v>19</v>
      </c>
      <c r="I30" s="16" t="e">
        <f>Q24</f>
        <v>#DIV/0!</v>
      </c>
      <c r="J30" s="22" t="s">
        <v>17</v>
      </c>
      <c r="K30" s="22" t="s">
        <v>19</v>
      </c>
      <c r="L30" s="22">
        <v>1</v>
      </c>
      <c r="M30" s="22" t="s">
        <v>20</v>
      </c>
      <c r="N30" s="28">
        <f>Q6</f>
        <v>0.8</v>
      </c>
      <c r="O30" s="23" t="s">
        <v>23</v>
      </c>
      <c r="P30" t="s">
        <v>11</v>
      </c>
      <c r="Q30" s="10" t="e">
        <f>Q24+((Q24/Q6)*(1-Q6))</f>
        <v>#DIV/0!</v>
      </c>
      <c r="R30" t="s">
        <v>8</v>
      </c>
    </row>
    <row r="31" ht="12.75">
      <c r="I31" s="27">
        <f>Q6</f>
        <v>0.8</v>
      </c>
    </row>
    <row r="33" spans="1:5" ht="12.75">
      <c r="A33" t="s">
        <v>27</v>
      </c>
      <c r="D33">
        <f>Q14</f>
        <v>0</v>
      </c>
      <c r="E33" t="s">
        <v>28</v>
      </c>
    </row>
    <row r="34" spans="1:18" ht="13.5" thickBot="1">
      <c r="A34" t="s">
        <v>29</v>
      </c>
      <c r="Q34" s="30" t="e">
        <f>Q30/Q14</f>
        <v>#DIV/0!</v>
      </c>
      <c r="R34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U34"/>
  <sheetViews>
    <sheetView zoomScalePageLayoutView="0" workbookViewId="0" topLeftCell="A1">
      <selection activeCell="W19" sqref="W19"/>
    </sheetView>
  </sheetViews>
  <sheetFormatPr defaultColWidth="9.140625" defaultRowHeight="12.75"/>
  <cols>
    <col min="2" max="2" width="6.7109375" style="0" customWidth="1"/>
    <col min="4" max="4" width="3.7109375" style="0" customWidth="1"/>
    <col min="6" max="6" width="11.8515625" style="0" bestFit="1" customWidth="1"/>
    <col min="7" max="8" width="1.7109375" style="0" customWidth="1"/>
    <col min="9" max="9" width="10.421875" style="0" customWidth="1"/>
    <col min="10" max="13" width="1.7109375" style="0" customWidth="1"/>
    <col min="14" max="14" width="6.57421875" style="0" customWidth="1"/>
    <col min="15" max="15" width="4.7109375" style="0" customWidth="1"/>
    <col min="17" max="17" width="11.8515625" style="0" bestFit="1" customWidth="1"/>
    <col min="21" max="21" width="10.7109375" style="0" customWidth="1"/>
  </cols>
  <sheetData>
    <row r="1" ht="18">
      <c r="A1" s="1" t="s">
        <v>0</v>
      </c>
    </row>
    <row r="3" spans="1:18" ht="12.75">
      <c r="A3" s="5" t="s">
        <v>14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</row>
    <row r="4" spans="1:21" ht="12.75">
      <c r="A4" s="7" t="s">
        <v>3</v>
      </c>
      <c r="B4" s="6" t="s">
        <v>1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33">
        <v>501880</v>
      </c>
      <c r="R4" s="5" t="s">
        <v>8</v>
      </c>
      <c r="U4" s="31"/>
    </row>
    <row r="5" spans="1:18" ht="12.75">
      <c r="A5" s="7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</row>
    <row r="6" spans="1:18" ht="12.75">
      <c r="A6" s="7" t="s">
        <v>4</v>
      </c>
      <c r="B6" s="6" t="s">
        <v>2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25">
        <v>0.8</v>
      </c>
      <c r="R6" s="6"/>
    </row>
    <row r="7" spans="1:18" ht="12.75">
      <c r="A7" s="7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8"/>
      <c r="R7" s="6"/>
    </row>
    <row r="8" spans="1:18" ht="12.75">
      <c r="A8" s="7" t="s">
        <v>5</v>
      </c>
      <c r="B8" s="6" t="s">
        <v>30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19"/>
      <c r="R8" s="6"/>
    </row>
    <row r="9" spans="1:18" ht="12.75">
      <c r="A9" s="7"/>
      <c r="B9" s="18" t="s">
        <v>33</v>
      </c>
      <c r="C9" s="18"/>
      <c r="D9" s="18"/>
      <c r="E9" s="18"/>
      <c r="F9" s="18"/>
      <c r="G9" s="6"/>
      <c r="H9" s="6"/>
      <c r="I9" s="6"/>
      <c r="J9" s="6"/>
      <c r="K9" s="6"/>
      <c r="L9" s="6"/>
      <c r="M9" s="6"/>
      <c r="N9" s="6"/>
      <c r="O9" s="6"/>
      <c r="P9" s="6"/>
      <c r="Q9" s="17"/>
      <c r="R9" s="6"/>
    </row>
    <row r="10" spans="1:18" ht="12.75">
      <c r="A10" s="7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9"/>
      <c r="R10" s="6"/>
    </row>
    <row r="11" spans="1:18" ht="12.75">
      <c r="A11" s="7" t="s">
        <v>6</v>
      </c>
      <c r="B11" s="6" t="s">
        <v>25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19"/>
      <c r="R11" s="6"/>
    </row>
    <row r="12" spans="1:18" ht="12.75">
      <c r="A12" s="7"/>
      <c r="B12" s="18" t="s">
        <v>33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17"/>
      <c r="R12" s="6"/>
    </row>
    <row r="13" spans="1:18" ht="12.75">
      <c r="A13" s="7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9"/>
      <c r="R13" s="6"/>
    </row>
    <row r="14" spans="1:18" ht="12.75">
      <c r="A14" s="7" t="s">
        <v>7</v>
      </c>
      <c r="B14" s="6" t="s">
        <v>26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19"/>
      <c r="R14" s="6"/>
    </row>
    <row r="15" spans="1:18" ht="12.7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</row>
    <row r="16" spans="1:18" ht="12.75">
      <c r="A16" s="6" t="s">
        <v>9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</row>
    <row r="17" spans="1:18" ht="12.75">
      <c r="A17" s="6" t="s">
        <v>34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</row>
    <row r="18" spans="1:18" ht="12.75">
      <c r="A18" s="6" t="s">
        <v>13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</row>
    <row r="20" spans="6:19" ht="12.75">
      <c r="F20" s="2" t="s">
        <v>21</v>
      </c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S20" s="2"/>
    </row>
    <row r="21" spans="1:6" ht="12.75">
      <c r="A21" t="s">
        <v>16</v>
      </c>
      <c r="F21" t="s">
        <v>35</v>
      </c>
    </row>
    <row r="23" spans="6:15" ht="12.75">
      <c r="F23" s="12">
        <f>Q11</f>
        <v>0</v>
      </c>
      <c r="G23" s="12" t="s">
        <v>17</v>
      </c>
      <c r="H23" s="12"/>
      <c r="I23" s="13">
        <f>Q4</f>
        <v>501880</v>
      </c>
      <c r="J23" s="2"/>
      <c r="K23" s="2"/>
      <c r="L23" s="2"/>
      <c r="M23" s="2"/>
      <c r="N23" s="2"/>
      <c r="O23" s="2"/>
    </row>
    <row r="24" spans="1:18" ht="13.5" thickBot="1">
      <c r="A24" t="s">
        <v>10</v>
      </c>
      <c r="E24" s="3" t="s">
        <v>11</v>
      </c>
      <c r="I24" s="14">
        <f>Q8</f>
        <v>0</v>
      </c>
      <c r="P24" s="3" t="s">
        <v>11</v>
      </c>
      <c r="Q24" s="29" t="e">
        <f>Q11*Q4/Q8</f>
        <v>#DIV/0!</v>
      </c>
      <c r="R24" t="s">
        <v>8</v>
      </c>
    </row>
    <row r="27" spans="1:9" ht="12.75">
      <c r="A27" t="s">
        <v>32</v>
      </c>
      <c r="I27" t="s">
        <v>22</v>
      </c>
    </row>
    <row r="30" spans="1:18" ht="13.5" thickBot="1">
      <c r="A30" t="s">
        <v>10</v>
      </c>
      <c r="E30" s="3" t="s">
        <v>11</v>
      </c>
      <c r="F30" s="4" t="e">
        <f>Q24</f>
        <v>#DIV/0!</v>
      </c>
      <c r="G30" s="4" t="s">
        <v>18</v>
      </c>
      <c r="H30" s="4" t="s">
        <v>19</v>
      </c>
      <c r="I30" s="16" t="e">
        <f>Q24</f>
        <v>#DIV/0!</v>
      </c>
      <c r="J30" s="22" t="s">
        <v>17</v>
      </c>
      <c r="K30" s="22" t="s">
        <v>19</v>
      </c>
      <c r="L30" s="22">
        <v>1</v>
      </c>
      <c r="M30" s="22" t="s">
        <v>20</v>
      </c>
      <c r="N30" s="28">
        <f>Q6</f>
        <v>0.8</v>
      </c>
      <c r="O30" s="23" t="s">
        <v>23</v>
      </c>
      <c r="P30" t="s">
        <v>11</v>
      </c>
      <c r="Q30" s="10" t="e">
        <f>Q24+((Q24/Q6)*(1-Q6))</f>
        <v>#DIV/0!</v>
      </c>
      <c r="R30" t="s">
        <v>8</v>
      </c>
    </row>
    <row r="31" ht="12.75">
      <c r="I31" s="27">
        <f>Q6</f>
        <v>0.8</v>
      </c>
    </row>
    <row r="33" spans="1:5" ht="12.75">
      <c r="A33" t="s">
        <v>27</v>
      </c>
      <c r="D33">
        <f>Q14</f>
        <v>0</v>
      </c>
      <c r="E33" t="s">
        <v>28</v>
      </c>
    </row>
    <row r="34" spans="1:18" ht="13.5" thickBot="1">
      <c r="A34" t="s">
        <v>29</v>
      </c>
      <c r="Q34" s="30" t="e">
        <f>Q30/Q14</f>
        <v>#DIV/0!</v>
      </c>
      <c r="R34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U34"/>
  <sheetViews>
    <sheetView zoomScalePageLayoutView="0" workbookViewId="0" topLeftCell="A1">
      <selection activeCell="F43" sqref="F43"/>
    </sheetView>
  </sheetViews>
  <sheetFormatPr defaultColWidth="9.140625" defaultRowHeight="12.75"/>
  <cols>
    <col min="2" max="2" width="6.7109375" style="0" customWidth="1"/>
    <col min="4" max="4" width="3.7109375" style="0" customWidth="1"/>
    <col min="6" max="6" width="11.8515625" style="0" bestFit="1" customWidth="1"/>
    <col min="7" max="8" width="1.7109375" style="0" customWidth="1"/>
    <col min="9" max="9" width="10.421875" style="0" customWidth="1"/>
    <col min="10" max="13" width="1.7109375" style="0" customWidth="1"/>
    <col min="14" max="14" width="6.57421875" style="0" customWidth="1"/>
    <col min="15" max="15" width="4.7109375" style="0" customWidth="1"/>
    <col min="17" max="17" width="11.8515625" style="0" bestFit="1" customWidth="1"/>
    <col min="21" max="21" width="10.7109375" style="0" customWidth="1"/>
  </cols>
  <sheetData>
    <row r="1" ht="18">
      <c r="A1" s="1" t="s">
        <v>0</v>
      </c>
    </row>
    <row r="3" spans="1:18" ht="12.75">
      <c r="A3" s="5" t="s">
        <v>14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</row>
    <row r="4" spans="1:21" ht="12.75">
      <c r="A4" s="7" t="s">
        <v>3</v>
      </c>
      <c r="B4" s="6" t="s">
        <v>1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33">
        <v>487941.1152</v>
      </c>
      <c r="R4" s="5" t="s">
        <v>8</v>
      </c>
      <c r="U4" s="31"/>
    </row>
    <row r="5" spans="1:18" ht="12.75">
      <c r="A5" s="7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</row>
    <row r="6" spans="1:18" ht="12.75">
      <c r="A6" s="7" t="s">
        <v>4</v>
      </c>
      <c r="B6" s="6" t="s">
        <v>2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25">
        <v>0.82</v>
      </c>
      <c r="R6" s="6"/>
    </row>
    <row r="7" spans="1:18" ht="12.75">
      <c r="A7" s="7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8"/>
      <c r="R7" s="6"/>
    </row>
    <row r="8" spans="1:18" ht="12.75">
      <c r="A8" s="7" t="s">
        <v>5</v>
      </c>
      <c r="B8" s="6" t="s">
        <v>30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19"/>
      <c r="R8" s="6"/>
    </row>
    <row r="9" spans="1:18" ht="12.75">
      <c r="A9" s="7"/>
      <c r="B9" s="18" t="s">
        <v>33</v>
      </c>
      <c r="C9" s="18"/>
      <c r="D9" s="18"/>
      <c r="E9" s="18"/>
      <c r="F9" s="18"/>
      <c r="G9" s="6"/>
      <c r="H9" s="6"/>
      <c r="I9" s="6"/>
      <c r="J9" s="6"/>
      <c r="K9" s="6"/>
      <c r="L9" s="6"/>
      <c r="M9" s="6"/>
      <c r="N9" s="6"/>
      <c r="O9" s="6"/>
      <c r="P9" s="6"/>
      <c r="Q9" s="17"/>
      <c r="R9" s="6"/>
    </row>
    <row r="10" spans="1:18" ht="12.75">
      <c r="A10" s="7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9"/>
      <c r="R10" s="6"/>
    </row>
    <row r="11" spans="1:18" ht="12.75">
      <c r="A11" s="7" t="s">
        <v>6</v>
      </c>
      <c r="B11" s="6" t="s">
        <v>25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19"/>
      <c r="R11" s="6"/>
    </row>
    <row r="12" spans="1:18" ht="12.75">
      <c r="A12" s="7"/>
      <c r="B12" s="18" t="s">
        <v>33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17"/>
      <c r="R12" s="6"/>
    </row>
    <row r="13" spans="1:18" ht="12.75">
      <c r="A13" s="7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9"/>
      <c r="R13" s="6"/>
    </row>
    <row r="14" spans="1:18" ht="12.75">
      <c r="A14" s="7" t="s">
        <v>7</v>
      </c>
      <c r="B14" s="6" t="s">
        <v>26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19"/>
      <c r="R14" s="6"/>
    </row>
    <row r="15" spans="1:18" ht="12.7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</row>
    <row r="16" spans="1:18" ht="12.75">
      <c r="A16" s="6" t="s">
        <v>9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</row>
    <row r="17" spans="1:18" ht="12.75">
      <c r="A17" s="6" t="s">
        <v>34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</row>
    <row r="18" spans="1:18" ht="12.75">
      <c r="A18" s="6" t="s">
        <v>13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</row>
    <row r="20" spans="6:19" ht="12.75">
      <c r="F20" s="2" t="s">
        <v>21</v>
      </c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S20" s="2"/>
    </row>
    <row r="21" spans="1:6" ht="12.75">
      <c r="A21" t="s">
        <v>16</v>
      </c>
      <c r="F21" t="s">
        <v>35</v>
      </c>
    </row>
    <row r="23" spans="6:15" ht="12.75">
      <c r="F23" s="12">
        <f>Q11</f>
        <v>0</v>
      </c>
      <c r="G23" s="12" t="s">
        <v>17</v>
      </c>
      <c r="H23" s="12"/>
      <c r="I23" s="13">
        <f>Q4</f>
        <v>487941.1152</v>
      </c>
      <c r="J23" s="2"/>
      <c r="K23" s="2"/>
      <c r="L23" s="2"/>
      <c r="M23" s="2"/>
      <c r="N23" s="2"/>
      <c r="O23" s="2"/>
    </row>
    <row r="24" spans="1:18" ht="13.5" thickBot="1">
      <c r="A24" t="s">
        <v>10</v>
      </c>
      <c r="E24" s="3" t="s">
        <v>11</v>
      </c>
      <c r="I24" s="14">
        <f>Q8</f>
        <v>0</v>
      </c>
      <c r="P24" s="3" t="s">
        <v>11</v>
      </c>
      <c r="Q24" s="29" t="e">
        <f>Q11*Q4/Q8</f>
        <v>#DIV/0!</v>
      </c>
      <c r="R24" t="s">
        <v>8</v>
      </c>
    </row>
    <row r="27" spans="1:9" ht="12.75">
      <c r="A27" t="s">
        <v>32</v>
      </c>
      <c r="I27" t="s">
        <v>22</v>
      </c>
    </row>
    <row r="30" spans="1:18" ht="13.5" thickBot="1">
      <c r="A30" t="s">
        <v>10</v>
      </c>
      <c r="E30" s="3" t="s">
        <v>11</v>
      </c>
      <c r="F30" s="4" t="e">
        <f>Q24</f>
        <v>#DIV/0!</v>
      </c>
      <c r="G30" s="4" t="s">
        <v>18</v>
      </c>
      <c r="H30" s="4" t="s">
        <v>19</v>
      </c>
      <c r="I30" s="16" t="e">
        <f>Q24</f>
        <v>#DIV/0!</v>
      </c>
      <c r="J30" s="22" t="s">
        <v>17</v>
      </c>
      <c r="K30" s="22" t="s">
        <v>19</v>
      </c>
      <c r="L30" s="22">
        <v>1</v>
      </c>
      <c r="M30" s="22" t="s">
        <v>20</v>
      </c>
      <c r="N30" s="28">
        <f>Q6</f>
        <v>0.82</v>
      </c>
      <c r="O30" s="23" t="s">
        <v>23</v>
      </c>
      <c r="P30" t="s">
        <v>11</v>
      </c>
      <c r="Q30" s="10" t="e">
        <f>Q24+((Q24/Q6)*(1-Q6))</f>
        <v>#DIV/0!</v>
      </c>
      <c r="R30" t="s">
        <v>8</v>
      </c>
    </row>
    <row r="31" ht="12.75">
      <c r="I31" s="27">
        <f>Q6</f>
        <v>0.82</v>
      </c>
    </row>
    <row r="33" spans="1:5" ht="12.75">
      <c r="A33" t="s">
        <v>27</v>
      </c>
      <c r="D33">
        <f>Q14</f>
        <v>0</v>
      </c>
      <c r="E33" t="s">
        <v>28</v>
      </c>
    </row>
    <row r="34" spans="1:18" ht="13.5" thickBot="1">
      <c r="A34" t="s">
        <v>29</v>
      </c>
      <c r="Q34" s="30" t="e">
        <f>Q30/Q14</f>
        <v>#DIV/0!</v>
      </c>
      <c r="R34" t="s">
        <v>15</v>
      </c>
    </row>
  </sheetData>
  <sheetProtection/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Kommunernes Landsforening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Beregningsmodel for specialklasser 2024</dc:title>
  <dc:subject/>
  <dc:creator>Hanne Bertelsen</dc:creator>
  <cp:keywords/>
  <dc:description/>
  <cp:lastModifiedBy>Camilla Heering Elong</cp:lastModifiedBy>
  <cp:lastPrinted>2001-06-07T11:26:38Z</cp:lastPrinted>
  <dcterms:created xsi:type="dcterms:W3CDTF">2001-03-15T12:22:42Z</dcterms:created>
  <dcterms:modified xsi:type="dcterms:W3CDTF">2024-01-08T11:47:19Z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D">
    <vt:lpwstr>2498891</vt:lpwstr>
  </property>
  <property fmtid="{D5CDD505-2E9C-101B-9397-08002B2CF9AE}" pid="3" name="Related">
    <vt:lpwstr>0</vt:lpwstr>
  </property>
  <property fmtid="{D5CDD505-2E9C-101B-9397-08002B2CF9AE}" pid="4" name="LocalAttachment">
    <vt:lpwstr>0</vt:lpwstr>
  </property>
  <property fmtid="{D5CDD505-2E9C-101B-9397-08002B2CF9AE}" pid="5" name="Finalized">
    <vt:lpwstr>0</vt:lpwstr>
  </property>
  <property fmtid="{D5CDD505-2E9C-101B-9397-08002B2CF9AE}" pid="6" name="CCMSystemID">
    <vt:lpwstr>ca7dc1c5-fc98-48bd-8345-b1ffede9fa82</vt:lpwstr>
  </property>
  <property fmtid="{D5CDD505-2E9C-101B-9397-08002B2CF9AE}" pid="7" name="CaseID">
    <vt:lpwstr>SAG-2013-00647</vt:lpwstr>
  </property>
  <property fmtid="{D5CDD505-2E9C-101B-9397-08002B2CF9AE}" pid="8" name="CaseRecordNumber">
    <vt:lpwstr>0</vt:lpwstr>
  </property>
  <property fmtid="{D5CDD505-2E9C-101B-9397-08002B2CF9AE}" pid="9" name="RegistrationDate">
    <vt:lpwstr/>
  </property>
  <property fmtid="{D5CDD505-2E9C-101B-9397-08002B2CF9AE}" pid="10" name="Dokumenttype">
    <vt:lpwstr>Notat</vt:lpwstr>
  </property>
  <property fmtid="{D5CDD505-2E9C-101B-9397-08002B2CF9AE}" pid="11" name="CCMAgendaDocumentStatus">
    <vt:lpwstr/>
  </property>
  <property fmtid="{D5CDD505-2E9C-101B-9397-08002B2CF9AE}" pid="12" name="CCMSystem">
    <vt:lpwstr> </vt:lpwstr>
  </property>
  <property fmtid="{D5CDD505-2E9C-101B-9397-08002B2CF9AE}" pid="13" name="DocumentDescription">
    <vt:lpwstr/>
  </property>
  <property fmtid="{D5CDD505-2E9C-101B-9397-08002B2CF9AE}" pid="14" name="CCMTemplateID">
    <vt:lpwstr>0</vt:lpwstr>
  </property>
  <property fmtid="{D5CDD505-2E9C-101B-9397-08002B2CF9AE}" pid="15" name="AgendaStatusIcon">
    <vt:lpwstr/>
  </property>
  <property fmtid="{D5CDD505-2E9C-101B-9397-08002B2CF9AE}" pid="16" name="CCMMeetingCaseId">
    <vt:lpwstr/>
  </property>
  <property fmtid="{D5CDD505-2E9C-101B-9397-08002B2CF9AE}" pid="17" name="CCMMeetingCaseLink">
    <vt:lpwstr/>
  </property>
  <property fmtid="{D5CDD505-2E9C-101B-9397-08002B2CF9AE}" pid="18" name="CCMAgendaItemId">
    <vt:lpwstr/>
  </property>
  <property fmtid="{D5CDD505-2E9C-101B-9397-08002B2CF9AE}" pid="19" name="CCMMeetingCaseInstanceId">
    <vt:lpwstr/>
  </property>
  <property fmtid="{D5CDD505-2E9C-101B-9397-08002B2CF9AE}" pid="20" name="CCMAgendaStatus">
    <vt:lpwstr/>
  </property>
  <property fmtid="{D5CDD505-2E9C-101B-9397-08002B2CF9AE}" pid="21" name="CCMEventContext">
    <vt:lpwstr>ec0fb431-bfbd-4c20-b208-6d259c9523e0</vt:lpwstr>
  </property>
  <property fmtid="{D5CDD505-2E9C-101B-9397-08002B2CF9AE}" pid="22" name="CCMVisualId">
    <vt:lpwstr>SAG-2013-00647</vt:lpwstr>
  </property>
  <property fmtid="{D5CDD505-2E9C-101B-9397-08002B2CF9AE}" pid="23" name="CCMCognitiveType">
    <vt:lpwstr/>
  </property>
  <property fmtid="{D5CDD505-2E9C-101B-9397-08002B2CF9AE}" pid="24" name="CCMMetadataExtractionStatus">
    <vt:lpwstr>CCMPageCount:NotSupported;CCMCommentCount:NotSupported</vt:lpwstr>
  </property>
  <property fmtid="{D5CDD505-2E9C-101B-9397-08002B2CF9AE}" pid="25" name="CCMCommentCount">
    <vt:lpwstr>0</vt:lpwstr>
  </property>
  <property fmtid="{D5CDD505-2E9C-101B-9397-08002B2CF9AE}" pid="26" name="CCMCommunication">
    <vt:lpwstr/>
  </property>
  <property fmtid="{D5CDD505-2E9C-101B-9397-08002B2CF9AE}" pid="27" name="CCMConversation">
    <vt:lpwstr/>
  </property>
</Properties>
</file>